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0A7A9512-2A4D-4765-9E7F-ED2A484908B5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Sheet1!$A$1:$U$50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6" i="1"/>
  <c r="L11" i="1"/>
  <c r="L10" i="1"/>
  <c r="H43" i="1" l="1"/>
  <c r="L43" i="1" s="1"/>
  <c r="H29" i="1"/>
  <c r="L29" i="1" s="1"/>
  <c r="L16" i="1"/>
  <c r="P16" i="1" s="1"/>
  <c r="L15" i="1"/>
  <c r="P15" i="1" s="1"/>
  <c r="L8" i="1"/>
  <c r="L7" i="1"/>
  <c r="S29" i="1" l="1"/>
  <c r="S11" i="1"/>
  <c r="S10" i="1"/>
  <c r="S8" i="1"/>
  <c r="S15" i="1" l="1"/>
  <c r="S7" i="1"/>
  <c r="S43" i="1" l="1"/>
  <c r="S16" i="1" l="1"/>
</calcChain>
</file>

<file path=xl/sharedStrings.xml><?xml version="1.0" encoding="utf-8"?>
<sst xmlns="http://schemas.openxmlformats.org/spreadsheetml/2006/main" count="127" uniqueCount="73">
  <si>
    <t>↓黄色のセルを入力してください。</t>
    <rPh sb="1" eb="3">
      <t>キイロ</t>
    </rPh>
    <rPh sb="7" eb="9">
      <t>ニュウリョク</t>
    </rPh>
    <phoneticPr fontId="2"/>
  </si>
  <si>
    <t>A</t>
    <phoneticPr fontId="2"/>
  </si>
  <si>
    <t>円</t>
    <rPh sb="0" eb="1">
      <t>エン</t>
    </rPh>
    <phoneticPr fontId="2"/>
  </si>
  <si>
    <t>C</t>
    <phoneticPr fontId="2"/>
  </si>
  <si>
    <t>営業開始日</t>
    <rPh sb="0" eb="2">
      <t>エイギョウ</t>
    </rPh>
    <rPh sb="2" eb="5">
      <t>カイシビ</t>
    </rPh>
    <phoneticPr fontId="2"/>
  </si>
  <si>
    <t>開業日からの売上高情報</t>
    <rPh sb="0" eb="3">
      <t>カイギョウビ</t>
    </rPh>
    <rPh sb="6" eb="8">
      <t>ウリアゲ</t>
    </rPh>
    <rPh sb="8" eb="9">
      <t>タカ</t>
    </rPh>
    <rPh sb="9" eb="11">
      <t>ジョウホウ</t>
    </rPh>
    <phoneticPr fontId="2"/>
  </si>
  <si>
    <t>I</t>
    <phoneticPr fontId="2"/>
  </si>
  <si>
    <t>日</t>
    <rPh sb="0" eb="1">
      <t>ヒ</t>
    </rPh>
    <phoneticPr fontId="2"/>
  </si>
  <si>
    <t>B</t>
    <phoneticPr fontId="2"/>
  </si>
  <si>
    <t>年間売上高方式</t>
    <phoneticPr fontId="2"/>
  </si>
  <si>
    <t>E</t>
    <phoneticPr fontId="2"/>
  </si>
  <si>
    <t>年度
日数*</t>
    <rPh sb="0" eb="2">
      <t>ネンド</t>
    </rPh>
    <rPh sb="3" eb="5">
      <t>ニッスウ</t>
    </rPh>
    <phoneticPr fontId="2"/>
  </si>
  <si>
    <t>上限額</t>
    <rPh sb="0" eb="3">
      <t>ジョウゲンガク</t>
    </rPh>
    <phoneticPr fontId="2"/>
  </si>
  <si>
    <t>減少額</t>
    <rPh sb="0" eb="2">
      <t>ゲンショウ</t>
    </rPh>
    <rPh sb="2" eb="3">
      <t>ガク</t>
    </rPh>
    <phoneticPr fontId="2"/>
  </si>
  <si>
    <t>↓黄色のセルを入力してください。</t>
    <phoneticPr fontId="2"/>
  </si>
  <si>
    <t>開業日数</t>
    <rPh sb="0" eb="2">
      <t>カイギョウ</t>
    </rPh>
    <rPh sb="2" eb="4">
      <t>ニッスウ</t>
    </rPh>
    <phoneticPr fontId="2"/>
  </si>
  <si>
    <t>・法人：令和元年度の法人税の確定申告書別表一の控え
・個人事業主：令和元年度の所得税の確定申告書第一表（AまたはB）の控え</t>
    <rPh sb="1" eb="3">
      <t>ホウジン</t>
    </rPh>
    <rPh sb="4" eb="6">
      <t>レイワ</t>
    </rPh>
    <rPh sb="6" eb="8">
      <t>ガンネン</t>
    </rPh>
    <rPh sb="8" eb="9">
      <t>ド</t>
    </rPh>
    <rPh sb="10" eb="13">
      <t>ホウジンゼイ</t>
    </rPh>
    <rPh sb="14" eb="16">
      <t>カクテイ</t>
    </rPh>
    <rPh sb="16" eb="18">
      <t>シンコク</t>
    </rPh>
    <rPh sb="18" eb="19">
      <t>ショ</t>
    </rPh>
    <rPh sb="19" eb="21">
      <t>ベッピョウ</t>
    </rPh>
    <rPh sb="21" eb="22">
      <t>イチ</t>
    </rPh>
    <rPh sb="23" eb="24">
      <t>ヒカ</t>
    </rPh>
    <rPh sb="27" eb="29">
      <t>コジン</t>
    </rPh>
    <rPh sb="29" eb="32">
      <t>ジギョウヌシ</t>
    </rPh>
    <rPh sb="33" eb="35">
      <t>レイワ</t>
    </rPh>
    <rPh sb="35" eb="37">
      <t>ガンネン</t>
    </rPh>
    <rPh sb="37" eb="38">
      <t>ド</t>
    </rPh>
    <rPh sb="39" eb="42">
      <t>ショトクゼイ</t>
    </rPh>
    <rPh sb="43" eb="45">
      <t>カクテイ</t>
    </rPh>
    <rPh sb="45" eb="47">
      <t>シンコク</t>
    </rPh>
    <rPh sb="47" eb="48">
      <t>ショ</t>
    </rPh>
    <rPh sb="48" eb="50">
      <t>ダイイチ</t>
    </rPh>
    <rPh sb="50" eb="51">
      <t>ヒョウ</t>
    </rPh>
    <rPh sb="59" eb="60">
      <t>ヒカ</t>
    </rPh>
    <phoneticPr fontId="2"/>
  </si>
  <si>
    <t>・法人：令和2年度の法人税の確定申告書別表一の控え
・個人事業主：令和2年度の所得税の確定申告書第一表（AまたはB）の控え</t>
    <rPh sb="1" eb="3">
      <t>ホウジン</t>
    </rPh>
    <rPh sb="4" eb="6">
      <t>レイワ</t>
    </rPh>
    <rPh sb="7" eb="9">
      <t>ネンド</t>
    </rPh>
    <rPh sb="8" eb="9">
      <t>ド</t>
    </rPh>
    <rPh sb="10" eb="13">
      <t>ホウジンゼイ</t>
    </rPh>
    <rPh sb="14" eb="16">
      <t>カクテイ</t>
    </rPh>
    <rPh sb="16" eb="18">
      <t>シンコク</t>
    </rPh>
    <rPh sb="18" eb="19">
      <t>ショ</t>
    </rPh>
    <rPh sb="19" eb="21">
      <t>ベッピョウ</t>
    </rPh>
    <rPh sb="21" eb="22">
      <t>イチ</t>
    </rPh>
    <rPh sb="23" eb="24">
      <t>ヒカ</t>
    </rPh>
    <rPh sb="27" eb="29">
      <t>コジン</t>
    </rPh>
    <rPh sb="29" eb="32">
      <t>ジギョウヌシ</t>
    </rPh>
    <rPh sb="33" eb="35">
      <t>レイワ</t>
    </rPh>
    <rPh sb="36" eb="38">
      <t>ネンド</t>
    </rPh>
    <rPh sb="37" eb="38">
      <t>ド</t>
    </rPh>
    <rPh sb="39" eb="42">
      <t>ショトクゼイ</t>
    </rPh>
    <rPh sb="43" eb="45">
      <t>カクテイ</t>
    </rPh>
    <rPh sb="45" eb="47">
      <t>シンコク</t>
    </rPh>
    <rPh sb="47" eb="48">
      <t>ショ</t>
    </rPh>
    <rPh sb="48" eb="50">
      <t>ダイイチ</t>
    </rPh>
    <rPh sb="50" eb="51">
      <t>ヒョウ</t>
    </rPh>
    <rPh sb="59" eb="60">
      <t>ヒカ</t>
    </rPh>
    <phoneticPr fontId="2"/>
  </si>
  <si>
    <t>*複数施設を経営している、飲食部門以外の売上がある場合は、施設ごとの
「飲食店部門の売上高がわかる売上台帳等の帳簿の写し」 を追加で提出してください。</t>
    <phoneticPr fontId="2"/>
  </si>
  <si>
    <t>・ 法人：①令和元年度の法人税の確定申告書別表一の控え
　　　　　 ②法人事業概況説明書（月別売上高）の控え
・ 個人事業主：①令和元年度の所得税の確定申告書第一表（AまたはB）の控え
                      ②青色申告決算書（月別売上高）の控え</t>
    <phoneticPr fontId="2"/>
  </si>
  <si>
    <t>・法人：①令和元年度又は令和2年度の法人税の確定申告書別表一の控え
　　　　　②法人事業概況説明書（月別売上高）の控え
　　　　　③今年の4月・5月の飲食店部門の売上高がわかる売上台帳等の帳簿の写し
・ 個人事業主：①令和元年度又は令和2年度の所得税の確定申告書第一表
　　　　　　　　　　（AまたはB）の控え
                       ②青色申告決算書（月別売上高）の控え
　　　　　　　　　  ③今年の4月・5月の飲食店部門の売上高がわかる売上台帳等の
                          帳簿の写し</t>
    <rPh sb="10" eb="11">
      <t>マタ</t>
    </rPh>
    <rPh sb="12" eb="14">
      <t>レイワ</t>
    </rPh>
    <rPh sb="15" eb="16">
      <t>ネン</t>
    </rPh>
    <rPh sb="16" eb="17">
      <t>ド</t>
    </rPh>
    <phoneticPr fontId="2"/>
  </si>
  <si>
    <t>・ 法人：①令和2年度の法人税の確定申告書別表一の控え
　　　　　 ②法人事業概況説明書（月別売上高）の控え
・ 個人事業主：①令和2年度の所得税の確定申告書第一表（AまたはB）の控え
                       ②青色申告決算書（月別売上高）の控え</t>
    <phoneticPr fontId="2"/>
  </si>
  <si>
    <t>・ 個人事業主：①令和2年度の所得税の確定申告書第一表（AまたはB）の控え
                       ②青色申告決算書（月別売上高）の控え※ある場合
　　　　　　　　　  ③開業日から令和2年12月31日までの飲食店部門の売上高が
                          わかる売上台帳等の帳簿の写し</t>
    <phoneticPr fontId="2"/>
  </si>
  <si>
    <t>・法人：営業開始日から令和3年4月20日までの飲食店部門の売上高がわかる
           　売上台帳等の帳簿の写し
・個人事業主：①令和２年度の所得税の確定申告書第一表（AまたはB）の控え
                      ※令和2年12月31日までの開業の場合
　　　　　　        ②営業開始日から令和3年4月20日までの飲食店部門の売上高が
                         わかる売上台帳等の帳簿の写し</t>
    <phoneticPr fontId="2"/>
  </si>
  <si>
    <t>1施設当たりの協力金支給額計算フローチャート対応部分</t>
    <rPh sb="22" eb="24">
      <t>タイオウ</t>
    </rPh>
    <rPh sb="24" eb="26">
      <t>ブブン</t>
    </rPh>
    <phoneticPr fontId="2"/>
  </si>
  <si>
    <t>ア．</t>
    <phoneticPr fontId="2"/>
  </si>
  <si>
    <t>イ．</t>
    <phoneticPr fontId="2"/>
  </si>
  <si>
    <t>ウ．</t>
    <phoneticPr fontId="2"/>
  </si>
  <si>
    <t>エ．</t>
    <phoneticPr fontId="2"/>
  </si>
  <si>
    <t>オ．</t>
    <phoneticPr fontId="2"/>
  </si>
  <si>
    <t>カ．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</si>
  <si>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</si>
  <si>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</si>
  <si>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</si>
  <si>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</si>
  <si>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</si>
  <si>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</si>
  <si>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支給額計算に使用する提出書類*</t>
    <rPh sb="0" eb="3">
      <t>シキュウガク</t>
    </rPh>
    <rPh sb="3" eb="5">
      <t>ケイサン</t>
    </rPh>
    <rPh sb="6" eb="8">
      <t>シヨウ</t>
    </rPh>
    <rPh sb="10" eb="12">
      <t>テイシュツ</t>
    </rPh>
    <rPh sb="12" eb="14">
      <t>ショルイ</t>
    </rPh>
    <phoneticPr fontId="2"/>
  </si>
  <si>
    <t>キ</t>
    <phoneticPr fontId="2"/>
  </si>
  <si>
    <t>ク</t>
    <phoneticPr fontId="2"/>
  </si>
  <si>
    <t>キ</t>
    <phoneticPr fontId="2"/>
  </si>
  <si>
    <t>*令和2年2月29日が含まれる年度の場合は366日、含まれない場合は365日</t>
    <rPh sb="11" eb="12">
      <t>フク</t>
    </rPh>
    <rPh sb="15" eb="16">
      <t>ネン</t>
    </rPh>
    <rPh sb="16" eb="17">
      <t>ド</t>
    </rPh>
    <phoneticPr fontId="2"/>
  </si>
  <si>
    <t>令和元年・令和２年の売上高情報</t>
    <rPh sb="0" eb="2">
      <t>レイワ</t>
    </rPh>
    <rPh sb="2" eb="4">
      <t>ガンネン</t>
    </rPh>
    <rPh sb="3" eb="4">
      <t>ネン</t>
    </rPh>
    <rPh sb="5" eb="7">
      <t>レイワ</t>
    </rPh>
    <rPh sb="8" eb="9">
      <t>ネン</t>
    </rPh>
    <rPh sb="10" eb="12">
      <t>ウリアゲ</t>
    </rPh>
    <rPh sb="12" eb="13">
      <t>タカ</t>
    </rPh>
    <rPh sb="13" eb="15">
      <t>ジョウホウ</t>
    </rPh>
    <phoneticPr fontId="2"/>
  </si>
  <si>
    <t>令和元年度の売上高</t>
    <rPh sb="0" eb="2">
      <t>レイワ</t>
    </rPh>
    <rPh sb="2" eb="4">
      <t>ガンネン</t>
    </rPh>
    <rPh sb="4" eb="5">
      <t>ド</t>
    </rPh>
    <rPh sb="6" eb="8">
      <t>ウリアゲ</t>
    </rPh>
    <rPh sb="8" eb="9">
      <t>タカ</t>
    </rPh>
    <phoneticPr fontId="2"/>
  </si>
  <si>
    <t>令和２年度の売上高</t>
    <rPh sb="0" eb="2">
      <t>レイワ</t>
    </rPh>
    <rPh sb="3" eb="5">
      <t>ネンド</t>
    </rPh>
    <rPh sb="6" eb="8">
      <t>ウリアゲ</t>
    </rPh>
    <rPh sb="8" eb="9">
      <t>ダカ</t>
    </rPh>
    <phoneticPr fontId="2"/>
  </si>
  <si>
    <t>令和３年の売上高情報</t>
    <rPh sb="0" eb="2">
      <t>レイワ</t>
    </rPh>
    <rPh sb="3" eb="4">
      <t>ネン</t>
    </rPh>
    <rPh sb="5" eb="7">
      <t>ウリアゲ</t>
    </rPh>
    <rPh sb="7" eb="8">
      <t>タカ</t>
    </rPh>
    <rPh sb="8" eb="10">
      <t>ジョウホウ</t>
    </rPh>
    <phoneticPr fontId="2"/>
  </si>
  <si>
    <t>令和元年と
令和３年の比較</t>
    <rPh sb="0" eb="2">
      <t>レイワ</t>
    </rPh>
    <rPh sb="2" eb="4">
      <t>ガンネン</t>
    </rPh>
    <rPh sb="3" eb="4">
      <t>ネン</t>
    </rPh>
    <rPh sb="6" eb="8">
      <t>レイワ</t>
    </rPh>
    <rPh sb="9" eb="10">
      <t>ネン</t>
    </rPh>
    <rPh sb="11" eb="13">
      <t>ヒカク</t>
    </rPh>
    <phoneticPr fontId="2"/>
  </si>
  <si>
    <t>令和２年と
令和３年の比較</t>
    <rPh sb="0" eb="2">
      <t>レイワ</t>
    </rPh>
    <rPh sb="3" eb="4">
      <t>ネン</t>
    </rPh>
    <rPh sb="6" eb="8">
      <t>レイワ</t>
    </rPh>
    <rPh sb="9" eb="10">
      <t>ネン</t>
    </rPh>
    <rPh sb="11" eb="13">
      <t>ヒカク</t>
    </rPh>
    <phoneticPr fontId="2"/>
  </si>
  <si>
    <t>営業開始日から令和２年１２月３１日までの売上高の合計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3" eb="14">
      <t>ガツ</t>
    </rPh>
    <rPh sb="16" eb="17">
      <t>ヒ</t>
    </rPh>
    <rPh sb="20" eb="23">
      <t>ウリアゲタカ</t>
    </rPh>
    <rPh sb="24" eb="26">
      <t>ゴウケイ</t>
    </rPh>
    <phoneticPr fontId="2"/>
  </si>
  <si>
    <t>1日当たりの協力金額</t>
    <rPh sb="1" eb="2">
      <t>ヒ</t>
    </rPh>
    <rPh sb="2" eb="3">
      <t>ア</t>
    </rPh>
    <rPh sb="6" eb="8">
      <t>キョウリョク</t>
    </rPh>
    <rPh sb="8" eb="10">
      <t>キンガク</t>
    </rPh>
    <phoneticPr fontId="2"/>
  </si>
  <si>
    <t>　　1日当たりの協力金額*</t>
    <rPh sb="3" eb="4">
      <t>ヒ</t>
    </rPh>
    <rPh sb="4" eb="5">
      <t>ア</t>
    </rPh>
    <rPh sb="8" eb="11">
      <t>キョウリョクキン</t>
    </rPh>
    <rPh sb="11" eb="12">
      <t>ガク</t>
    </rPh>
    <phoneticPr fontId="2"/>
  </si>
  <si>
    <t>【売上高方式】</t>
    <rPh sb="1" eb="6">
      <t>ウリアゲタカホウシキ</t>
    </rPh>
    <phoneticPr fontId="2"/>
  </si>
  <si>
    <t>【売上高減少方式】</t>
    <rPh sb="1" eb="3">
      <t>ウリアゲ</t>
    </rPh>
    <rPh sb="3" eb="4">
      <t>ダカ</t>
    </rPh>
    <rPh sb="4" eb="6">
      <t>ゲンショウ</t>
    </rPh>
    <rPh sb="6" eb="8">
      <t>ホウシキ</t>
    </rPh>
    <phoneticPr fontId="2"/>
  </si>
  <si>
    <t>1施設当たりの協力金支給額</t>
    <rPh sb="1" eb="3">
      <t>シセツ</t>
    </rPh>
    <rPh sb="3" eb="4">
      <t>ア</t>
    </rPh>
    <rPh sb="10" eb="12">
      <t>シキュウ</t>
    </rPh>
    <rPh sb="12" eb="13">
      <t>ガク</t>
    </rPh>
    <phoneticPr fontId="2"/>
  </si>
  <si>
    <r>
      <t>※記入する売上高は</t>
    </r>
    <r>
      <rPr>
        <b/>
        <u/>
        <sz val="19"/>
        <color rgb="FFFF0000"/>
        <rFont val="Meiryo UI"/>
        <family val="3"/>
        <charset val="128"/>
      </rPr>
      <t>消費税及び地方消費税を除いた金額</t>
    </r>
    <r>
      <rPr>
        <b/>
        <sz val="19"/>
        <color rgb="FFFF0000"/>
        <rFont val="Meiryo UI"/>
        <family val="3"/>
        <charset val="128"/>
      </rPr>
      <t>としてください。</t>
    </r>
    <rPh sb="1" eb="3">
      <t>キニュウ</t>
    </rPh>
    <rPh sb="5" eb="7">
      <t>ウリアゲ</t>
    </rPh>
    <rPh sb="7" eb="8">
      <t>ダカ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ノゾ</t>
    </rPh>
    <rPh sb="23" eb="25">
      <t>キンガク</t>
    </rPh>
    <phoneticPr fontId="2"/>
  </si>
  <si>
    <t>【通常の店舗】　　※大企業は売上高減少方式のみ</t>
    <rPh sb="14" eb="16">
      <t>ウリアゲ</t>
    </rPh>
    <rPh sb="16" eb="17">
      <t>ダカ</t>
    </rPh>
    <rPh sb="17" eb="19">
      <t>ゲンショウ</t>
    </rPh>
    <rPh sb="19" eb="21">
      <t>ホウシキ</t>
    </rPh>
    <phoneticPr fontId="2"/>
  </si>
  <si>
    <t>D</t>
    <phoneticPr fontId="2"/>
  </si>
  <si>
    <t>9月方式
※確定申告書類での月別売上高が不明の場合は、年間売上高方式を選択（但し、複数施設を経営している、飲食店部門以外の売上がある場合を除く）</t>
    <rPh sb="1" eb="2">
      <t>ガツ</t>
    </rPh>
    <rPh sb="2" eb="4">
      <t>ホウシキ</t>
    </rPh>
    <rPh sb="6" eb="8">
      <t>カクテイ</t>
    </rPh>
    <rPh sb="8" eb="10">
      <t>シンコク</t>
    </rPh>
    <rPh sb="10" eb="12">
      <t>ショルイ</t>
    </rPh>
    <rPh sb="14" eb="16">
      <t>ツキベツ</t>
    </rPh>
    <rPh sb="16" eb="18">
      <t>ウリアゲ</t>
    </rPh>
    <rPh sb="18" eb="19">
      <t>ダカ</t>
    </rPh>
    <rPh sb="20" eb="22">
      <t>フメイ</t>
    </rPh>
    <rPh sb="23" eb="25">
      <t>バアイ</t>
    </rPh>
    <rPh sb="27" eb="29">
      <t>ネンカン</t>
    </rPh>
    <rPh sb="29" eb="31">
      <t>ウリアゲ</t>
    </rPh>
    <rPh sb="31" eb="32">
      <t>ダカ</t>
    </rPh>
    <rPh sb="32" eb="34">
      <t>ホウシキ</t>
    </rPh>
    <rPh sb="35" eb="37">
      <t>センタク</t>
    </rPh>
    <rPh sb="38" eb="39">
      <t>タダ</t>
    </rPh>
    <rPh sb="55" eb="56">
      <t>テン</t>
    </rPh>
    <rPh sb="69" eb="70">
      <t>ノゾ</t>
    </rPh>
    <phoneticPr fontId="2"/>
  </si>
  <si>
    <t>令和元年9月の売上高</t>
    <rPh sb="0" eb="2">
      <t>レイワ</t>
    </rPh>
    <rPh sb="2" eb="4">
      <t>ガンネン</t>
    </rPh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</si>
  <si>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令和２年9月の売上高</t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</si>
  <si>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9月方式
※確定申告書類での月別売上高が不明の場合は、年間売上高方式を選択（但し、複数施設を経営している、飲食店部門以外の売上がある場合を除く）</t>
    <rPh sb="1" eb="2">
      <t>ガツ</t>
    </rPh>
    <rPh sb="2" eb="4">
      <t>ホウシキ</t>
    </rPh>
    <rPh sb="55" eb="56">
      <t>テン</t>
    </rPh>
    <phoneticPr fontId="2"/>
  </si>
  <si>
    <t>令和３年9月の売上高</t>
    <rPh sb="0" eb="2">
      <t>レイワ</t>
    </rPh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</si>
  <si>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【令和２年１月～令和２年9月開業特例（令和２年１月２日～令和２年9月3日に営業開始した施設で個人事業主の方）】</t>
    <rPh sb="8" eb="10">
      <t>レイワ</t>
    </rPh>
    <rPh sb="11" eb="12">
      <t>ネン</t>
    </rPh>
    <rPh sb="14" eb="16">
      <t>カイギョウ</t>
    </rPh>
    <rPh sb="16" eb="18">
      <t>トクレイ</t>
    </rPh>
    <rPh sb="28" eb="30">
      <t>レイワ</t>
    </rPh>
    <rPh sb="31" eb="32">
      <t>ネン</t>
    </rPh>
    <rPh sb="46" eb="48">
      <t>コジン</t>
    </rPh>
    <rPh sb="48" eb="51">
      <t>ジギョウヌシ</t>
    </rPh>
    <rPh sb="52" eb="53">
      <t>カタ</t>
    </rPh>
    <phoneticPr fontId="2"/>
  </si>
  <si>
    <t>令和２年１月～
令和２年9月
開業特例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5" eb="17">
      <t>カイギョウ</t>
    </rPh>
    <rPh sb="17" eb="19">
      <t>トクレイ</t>
    </rPh>
    <phoneticPr fontId="2"/>
  </si>
  <si>
    <t>【新規開業特例（令和２年９月４日以降に営業開始した施設）】</t>
    <rPh sb="1" eb="3">
      <t>シンキ</t>
    </rPh>
    <rPh sb="3" eb="5">
      <t>カイギョウ</t>
    </rPh>
    <rPh sb="5" eb="7">
      <t>トクレイ</t>
    </rPh>
    <rPh sb="8" eb="10">
      <t>レイワ</t>
    </rPh>
    <rPh sb="11" eb="12">
      <t>ネン</t>
    </rPh>
    <rPh sb="13" eb="14">
      <t>ガツ</t>
    </rPh>
    <rPh sb="15" eb="16">
      <t>ヒ</t>
    </rPh>
    <rPh sb="16" eb="18">
      <t>イコウ</t>
    </rPh>
    <rPh sb="19" eb="21">
      <t>エイギョウ</t>
    </rPh>
    <rPh sb="21" eb="23">
      <t>カイシ</t>
    </rPh>
    <rPh sb="25" eb="27">
      <t>シセツ</t>
    </rPh>
    <phoneticPr fontId="2"/>
  </si>
  <si>
    <t>※「2020/9/3」という形式で入力してください。</t>
    <rPh sb="14" eb="16">
      <t>ケイシキ</t>
    </rPh>
    <rPh sb="17" eb="19">
      <t>ニュウリョク</t>
    </rPh>
    <phoneticPr fontId="2"/>
  </si>
  <si>
    <t>※「2020/9/4」という形式で入力してください。</t>
    <rPh sb="14" eb="16">
      <t>ケイシキ</t>
    </rPh>
    <rPh sb="17" eb="19">
      <t>ニュウリョク</t>
    </rPh>
    <phoneticPr fontId="2"/>
  </si>
  <si>
    <t>新規開業特例
（令和２年９月４日以降に営業開始した施設）</t>
    <rPh sb="0" eb="2">
      <t>シンキ</t>
    </rPh>
    <rPh sb="2" eb="4">
      <t>カイギョウ</t>
    </rPh>
    <rPh sb="4" eb="6">
      <t>トクレイ</t>
    </rPh>
    <rPh sb="8" eb="10">
      <t>レイワ</t>
    </rPh>
    <rPh sb="11" eb="12">
      <t>ネン</t>
    </rPh>
    <rPh sb="13" eb="14">
      <t>ガツ</t>
    </rPh>
    <rPh sb="15" eb="18">
      <t>ニチイコウ</t>
    </rPh>
    <rPh sb="19" eb="21">
      <t>エイギョウ</t>
    </rPh>
    <rPh sb="21" eb="23">
      <t>カイシ</t>
    </rPh>
    <rPh sb="25" eb="27">
      <t>シセツ</t>
    </rPh>
    <phoneticPr fontId="2"/>
  </si>
  <si>
    <t>営業開始日から令和３年9月2日までの売上高の合計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2" eb="13">
      <t>ガツ</t>
    </rPh>
    <rPh sb="14" eb="15">
      <t>ヒ</t>
    </rPh>
    <rPh sb="18" eb="21">
      <t>ウリアゲタカ</t>
    </rPh>
    <rPh sb="22" eb="24">
      <t>ゴウケイ</t>
    </rPh>
    <phoneticPr fontId="2"/>
  </si>
  <si>
    <t>*上限額か減少額÷30×0.4のいずれか低い額</t>
    <rPh sb="1" eb="4">
      <t>ジョウゲンガク</t>
    </rPh>
    <rPh sb="5" eb="7">
      <t>ゲンショウ</t>
    </rPh>
    <rPh sb="7" eb="8">
      <t>ガク</t>
    </rPh>
    <rPh sb="20" eb="21">
      <t>ヒク</t>
    </rPh>
    <rPh sb="22" eb="23">
      <t>ガク</t>
    </rPh>
    <phoneticPr fontId="2"/>
  </si>
  <si>
    <t>A.　1施設当たりの協力金支給額まるわかりシート（自動計算）【新型コロナウイルス感染症拡大防止協力金】</t>
    <rPh sb="4" eb="6">
      <t>シセツ</t>
    </rPh>
    <rPh sb="6" eb="7">
      <t>ア</t>
    </rPh>
    <rPh sb="10" eb="13">
      <t>キョウリョクキン</t>
    </rPh>
    <rPh sb="15" eb="16">
      <t>ガク</t>
    </rPh>
    <rPh sb="25" eb="27">
      <t>ジドウ</t>
    </rPh>
    <rPh sb="27" eb="29">
      <t>ケイサン</t>
    </rPh>
    <phoneticPr fontId="2"/>
  </si>
  <si>
    <t>※本計算補助シートはあくまで申請の際の参考とするためものであり、計算結果がそのまま支給額になるものではありません。</t>
    <rPh sb="1" eb="2">
      <t>ホン</t>
    </rPh>
    <rPh sb="2" eb="4">
      <t>ケイサン</t>
    </rPh>
    <rPh sb="4" eb="6">
      <t>ホジョ</t>
    </rPh>
    <rPh sb="14" eb="16">
      <t>シンセイ</t>
    </rPh>
    <rPh sb="17" eb="18">
      <t>サイ</t>
    </rPh>
    <rPh sb="19" eb="21">
      <t>サンコウ</t>
    </rPh>
    <rPh sb="32" eb="34">
      <t>ケイサン</t>
    </rPh>
    <rPh sb="34" eb="36">
      <t>ケッカ</t>
    </rPh>
    <rPh sb="43" eb="44">
      <t>ガク</t>
    </rPh>
    <phoneticPr fontId="2"/>
  </si>
  <si>
    <t>1施設当たりの協力金支給額</t>
    <rPh sb="1" eb="3">
      <t>シセツ</t>
    </rPh>
    <rPh sb="3" eb="4">
      <t>ア</t>
    </rPh>
    <rPh sb="12" eb="1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</si>
</sst>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#&quot;日&quot;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8"/>
      <name val="Meiryo UI"/>
      <family val="3"/>
      <charset val="128"/>
    </font>
    <font>
      <b/>
      <sz val="19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9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176" fontId="14" fillId="3" borderId="4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right" vertical="center"/>
      <protection locked="0"/>
    </xf>
    <xf numFmtId="178" fontId="10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177" fontId="14" fillId="0" borderId="11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4" fontId="14" fillId="3" borderId="5" xfId="0" applyNumberFormat="1" applyFont="1" applyFill="1" applyBorder="1" applyAlignment="1" applyProtection="1">
      <alignment horizontal="right" vertical="center"/>
      <protection locked="0"/>
    </xf>
    <xf numFmtId="56" fontId="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0" fillId="0" borderId="20" xfId="0" applyFont="1" applyBorder="1" applyAlignment="1">
      <alignment vertical="center"/>
    </xf>
    <xf numFmtId="177" fontId="14" fillId="4" borderId="5" xfId="0" applyNumberFormat="1" applyFont="1" applyFill="1" applyBorder="1" applyAlignment="1" applyProtection="1">
      <alignment horizontal="right" vertical="center"/>
    </xf>
    <xf numFmtId="176" fontId="10" fillId="4" borderId="5" xfId="0" applyNumberFormat="1" applyFont="1" applyFill="1" applyBorder="1" applyAlignment="1" applyProtection="1">
      <alignment horizontal="right" vertical="center" shrinkToFit="1"/>
    </xf>
    <xf numFmtId="177" fontId="14" fillId="4" borderId="5" xfId="0" applyNumberFormat="1" applyFont="1" applyFill="1" applyBorder="1" applyAlignment="1" applyProtection="1">
      <alignment horizontal="right" vertical="center" wrapText="1"/>
    </xf>
    <xf numFmtId="0" fontId="14" fillId="4" borderId="5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14" fillId="3" borderId="19" xfId="0" applyNumberFormat="1" applyFont="1" applyFill="1" applyBorder="1" applyAlignment="1" applyProtection="1">
      <alignment horizontal="right" vertical="center"/>
      <protection locked="0"/>
    </xf>
    <xf numFmtId="176" fontId="14" fillId="3" borderId="1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650874</xdr:colOff>
      <xdr:row>13</xdr:row>
      <xdr:rowOff>15875</xdr:rowOff>
    </xdr:from>
    <xdr:to>
      <xdr:col>16</xdr:col>
      <xdr:colOff>333374</xdr:colOff>
      <xdr:row>16</xdr:row>
      <xdr:rowOff>111125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13499" y="7000875"/>
          <a:ext cx="10334625" cy="2238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9</xdr:row>
      <xdr:rowOff>253447</xdr:rowOff>
    </xdr:from>
    <xdr:to>
      <xdr:col>10</xdr:col>
      <xdr:colOff>1222375</xdr:colOff>
      <xdr:row>9</xdr:row>
      <xdr:rowOff>936624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635750" y="5587447"/>
          <a:ext cx="3857625" cy="683177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127908</xdr:colOff>
      <xdr:row>16</xdr:row>
      <xdr:rowOff>335190</xdr:rowOff>
    </xdr:from>
    <xdr:to>
      <xdr:col>19</xdr:col>
      <xdr:colOff>228600</xdr:colOff>
      <xdr:row>22</xdr:row>
      <xdr:rowOff>1301750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49135" y="10726099"/>
          <a:ext cx="19081420" cy="37721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交付額の算出方法の解説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施設当たりの協力金交付額は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en-US" altLang="ja-JP" sz="1400" u="sng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１４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で算出します。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 u="sng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施設当たりの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１日当たりの売上高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をもとに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売上高方式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または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売上高減少額方式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のいずれかにより算出します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（ア）年間売上高方式：年間売上高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 365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　または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　のいずれか（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令和２年２月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29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日の売上高が含まれる場合は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日、含まれない場合は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（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イ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9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月方式：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9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月の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÷30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99751</xdr:colOff>
      <xdr:row>19</xdr:row>
      <xdr:rowOff>147719</xdr:rowOff>
    </xdr:from>
    <xdr:to>
      <xdr:col>29</xdr:col>
      <xdr:colOff>260350</xdr:colOff>
      <xdr:row>22</xdr:row>
      <xdr:rowOff>1143000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021501" y="11863469"/>
          <a:ext cx="12193849" cy="2376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令和元年又は令和２年の１日当たりの売上高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Ｂ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）売上高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減少額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方式</a:t>
          </a:r>
          <a:endParaRPr kumimoji="1" lang="en-US" altLang="ja-JP" sz="14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令和元年又は令和２年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の１日当たりの売上高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－令和３年の１日当たりの売上高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)×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０．４（千円未満切り上げ）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下限：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なし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、上限：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２０万円、又は、令和元年又は令和２年の１日当たりの売上高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×0.3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のいずれか低い額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630284</xdr:colOff>
      <xdr:row>42</xdr:row>
      <xdr:rowOff>356054</xdr:rowOff>
    </xdr:from>
    <xdr:to>
      <xdr:col>16</xdr:col>
      <xdr:colOff>750661</xdr:colOff>
      <xdr:row>42</xdr:row>
      <xdr:rowOff>1047750</xdr:rowOff>
    </xdr:to>
    <xdr:sp macro="" textlink="">
      <xdr:nvSpPr>
        <xdr:cNvPr id="66" name="右矢印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3060409" y="23485929"/>
          <a:ext cx="4105002" cy="691696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12326</xdr:colOff>
      <xdr:row>44</xdr:row>
      <xdr:rowOff>104444</xdr:rowOff>
    </xdr:from>
    <xdr:to>
      <xdr:col>19</xdr:col>
      <xdr:colOff>342900</xdr:colOff>
      <xdr:row>49</xdr:row>
      <xdr:rowOff>111125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33553" y="25388989"/>
          <a:ext cx="19311302" cy="27256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交付額の算出方法の解説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令和２年９月４日以降に営業開始した店舗は次の方法により１日当たりの売上高、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日当たりの協力金額を計算します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。但し、令和３年９月２日時点で、営業開始日からの日数が３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日未満の場合は、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日当たりの協力金額を２５，０００円とします。</a:t>
          </a:r>
          <a:endParaRPr kumimoji="1" lang="en-US" altLang="ja-JP" sz="14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営業開始日から令和３年９月２日までの売上高の合計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開業日数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478338</xdr:colOff>
      <xdr:row>6</xdr:row>
      <xdr:rowOff>226734</xdr:rowOff>
    </xdr:from>
    <xdr:to>
      <xdr:col>17</xdr:col>
      <xdr:colOff>47625</xdr:colOff>
      <xdr:row>6</xdr:row>
      <xdr:rowOff>968375</xdr:rowOff>
    </xdr:to>
    <xdr:sp macro="" textlink="">
      <xdr:nvSpPr>
        <xdr:cNvPr id="78" name="右矢印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2908463" y="2957234"/>
          <a:ext cx="4315912" cy="74164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494213</xdr:colOff>
      <xdr:row>7</xdr:row>
      <xdr:rowOff>216934</xdr:rowOff>
    </xdr:from>
    <xdr:to>
      <xdr:col>17</xdr:col>
      <xdr:colOff>31750</xdr:colOff>
      <xdr:row>7</xdr:row>
      <xdr:rowOff>968375</xdr:rowOff>
    </xdr:to>
    <xdr:sp macro="" textlink="">
      <xdr:nvSpPr>
        <xdr:cNvPr id="79" name="右矢印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2924338" y="4122184"/>
          <a:ext cx="4284162" cy="75144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206375</xdr:colOff>
      <xdr:row>10</xdr:row>
      <xdr:rowOff>314325</xdr:rowOff>
    </xdr:from>
    <xdr:to>
      <xdr:col>10</xdr:col>
      <xdr:colOff>1238250</xdr:colOff>
      <xdr:row>10</xdr:row>
      <xdr:rowOff>968375</xdr:rowOff>
    </xdr:to>
    <xdr:sp macro="" textlink="">
      <xdr:nvSpPr>
        <xdr:cNvPr id="88" name="右矢印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651625" y="6791325"/>
          <a:ext cx="3857625" cy="65405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174625</xdr:colOff>
      <xdr:row>6</xdr:row>
      <xdr:rowOff>371476</xdr:rowOff>
    </xdr:from>
    <xdr:to>
      <xdr:col>10</xdr:col>
      <xdr:colOff>1283607</xdr:colOff>
      <xdr:row>6</xdr:row>
      <xdr:rowOff>952500</xdr:rowOff>
    </xdr:to>
    <xdr:sp macro="" textlink="">
      <xdr:nvSpPr>
        <xdr:cNvPr id="89" name="右矢印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9445625" y="3101976"/>
          <a:ext cx="1108982" cy="58102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180975</xdr:colOff>
      <xdr:row>7</xdr:row>
      <xdr:rowOff>295275</xdr:rowOff>
    </xdr:from>
    <xdr:to>
      <xdr:col>10</xdr:col>
      <xdr:colOff>1313089</xdr:colOff>
      <xdr:row>7</xdr:row>
      <xdr:rowOff>857250</xdr:rowOff>
    </xdr:to>
    <xdr:sp macro="" textlink="">
      <xdr:nvSpPr>
        <xdr:cNvPr id="90" name="右矢印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9451975" y="4200525"/>
          <a:ext cx="1132114" cy="561975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4</xdr:row>
      <xdr:rowOff>492124</xdr:rowOff>
    </xdr:from>
    <xdr:to>
      <xdr:col>12</xdr:col>
      <xdr:colOff>428625</xdr:colOff>
      <xdr:row>11</xdr:row>
      <xdr:rowOff>174624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91250" y="1904999"/>
          <a:ext cx="6889750" cy="3635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539750</xdr:colOff>
      <xdr:row>9</xdr:row>
      <xdr:rowOff>254000</xdr:rowOff>
    </xdr:from>
    <xdr:to>
      <xdr:col>17</xdr:col>
      <xdr:colOff>15875</xdr:colOff>
      <xdr:row>9</xdr:row>
      <xdr:rowOff>1047750</xdr:rowOff>
    </xdr:to>
    <xdr:sp macro="" textlink="">
      <xdr:nvSpPr>
        <xdr:cNvPr id="98" name="右矢印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2969875" y="5588000"/>
          <a:ext cx="4222750" cy="79375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523874</xdr:colOff>
      <xdr:row>10</xdr:row>
      <xdr:rowOff>158750</xdr:rowOff>
    </xdr:from>
    <xdr:to>
      <xdr:col>17</xdr:col>
      <xdr:colOff>0</xdr:colOff>
      <xdr:row>10</xdr:row>
      <xdr:rowOff>920750</xdr:rowOff>
    </xdr:to>
    <xdr:sp macro="" textlink="">
      <xdr:nvSpPr>
        <xdr:cNvPr id="99" name="右矢印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2953999" y="6635750"/>
          <a:ext cx="4222751" cy="7620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396875</xdr:colOff>
      <xdr:row>14</xdr:row>
      <xdr:rowOff>285750</xdr:rowOff>
    </xdr:from>
    <xdr:to>
      <xdr:col>16</xdr:col>
      <xdr:colOff>730250</xdr:colOff>
      <xdr:row>14</xdr:row>
      <xdr:rowOff>666750</xdr:rowOff>
    </xdr:to>
    <xdr:sp macro="" textlink="">
      <xdr:nvSpPr>
        <xdr:cNvPr id="100" name="右矢印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6811625" y="8778875"/>
          <a:ext cx="333375" cy="3810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396874</xdr:colOff>
      <xdr:row>15</xdr:row>
      <xdr:rowOff>222250</xdr:rowOff>
    </xdr:from>
    <xdr:to>
      <xdr:col>16</xdr:col>
      <xdr:colOff>761999</xdr:colOff>
      <xdr:row>15</xdr:row>
      <xdr:rowOff>666750</xdr:rowOff>
    </xdr:to>
    <xdr:sp macro="" textlink="">
      <xdr:nvSpPr>
        <xdr:cNvPr id="101" name="右矢印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811624" y="9636125"/>
          <a:ext cx="365125" cy="4445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190500</xdr:colOff>
      <xdr:row>42</xdr:row>
      <xdr:rowOff>428624</xdr:rowOff>
    </xdr:from>
    <xdr:to>
      <xdr:col>10</xdr:col>
      <xdr:colOff>1299482</xdr:colOff>
      <xdr:row>42</xdr:row>
      <xdr:rowOff>984249</xdr:rowOff>
    </xdr:to>
    <xdr:sp macro="" textlink="">
      <xdr:nvSpPr>
        <xdr:cNvPr id="102" name="右矢印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9461500" y="23558499"/>
          <a:ext cx="1108982" cy="555625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614409</xdr:colOff>
      <xdr:row>28</xdr:row>
      <xdr:rowOff>181429</xdr:rowOff>
    </xdr:from>
    <xdr:to>
      <xdr:col>16</xdr:col>
      <xdr:colOff>734786</xdr:colOff>
      <xdr:row>28</xdr:row>
      <xdr:rowOff>825500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4534" y="17008929"/>
          <a:ext cx="4105002" cy="64407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29</xdr:row>
      <xdr:rowOff>315353</xdr:rowOff>
    </xdr:from>
    <xdr:to>
      <xdr:col>19</xdr:col>
      <xdr:colOff>309789</xdr:colOff>
      <xdr:row>36</xdr:row>
      <xdr:rowOff>127000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1227" y="18326262"/>
          <a:ext cx="19290517" cy="244401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交付額の算出方法の解説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令和２年１月２日～令和２年９月３日に営業開始した施設で個人事業主の方は次の方法により１日当たりの売上高、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日当たりの協力金額を計算します。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営業開始日から令和２年１２月３１日までの売上高の合計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開業日数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206375</xdr:colOff>
      <xdr:row>28</xdr:row>
      <xdr:rowOff>317500</xdr:rowOff>
    </xdr:from>
    <xdr:to>
      <xdr:col>10</xdr:col>
      <xdr:colOff>1315357</xdr:colOff>
      <xdr:row>28</xdr:row>
      <xdr:rowOff>762000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477375" y="17145000"/>
          <a:ext cx="1108982" cy="4445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301625</xdr:colOff>
      <xdr:row>31</xdr:row>
      <xdr:rowOff>349250</xdr:rowOff>
    </xdr:from>
    <xdr:to>
      <xdr:col>29</xdr:col>
      <xdr:colOff>462224</xdr:colOff>
      <xdr:row>36</xdr:row>
      <xdr:rowOff>127000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223375" y="19129375"/>
          <a:ext cx="12193849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左記１日当たりの売上高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</a:p>
      </xdr:txBody>
    </xdr:sp>
    <xdr:clientData/>
  </xdr:twoCellAnchor>
  <xdr:twoCellAnchor>
    <xdr:from>
      <xdr:col>10</xdr:col>
      <xdr:colOff>107576</xdr:colOff>
      <xdr:row>46</xdr:row>
      <xdr:rowOff>120319</xdr:rowOff>
    </xdr:from>
    <xdr:to>
      <xdr:col>29</xdr:col>
      <xdr:colOff>617425</xdr:colOff>
      <xdr:row>49</xdr:row>
      <xdr:rowOff>95250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378576" y="25933069"/>
          <a:ext cx="12193849" cy="1737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左記１日当たりの売上高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但し、営業開始日からの日数が３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日未満の場合は、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日当たりの協力金額を２５，０００円とします</a:t>
          </a:r>
        </a:p>
      </xdr:txBody>
    </xdr:sp>
    <xdr:clientData/>
  </xdr:twoCellAnchor>
  <xdr:twoCellAnchor>
    <xdr:from>
      <xdr:col>6</xdr:col>
      <xdr:colOff>95250</xdr:colOff>
      <xdr:row>14</xdr:row>
      <xdr:rowOff>269875</xdr:rowOff>
    </xdr:from>
    <xdr:to>
      <xdr:col>9</xdr:col>
      <xdr:colOff>274066</xdr:colOff>
      <xdr:row>15</xdr:row>
      <xdr:rowOff>682625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667500" y="8785225"/>
          <a:ext cx="2702941" cy="1327150"/>
          <a:chOff x="6540500" y="8763000"/>
          <a:chExt cx="2655316" cy="1333500"/>
        </a:xfrm>
        <a:solidFill>
          <a:schemeClr val="bg1">
            <a:lumMod val="65000"/>
          </a:schemeClr>
        </a:solidFill>
      </xdr:grpSpPr>
      <xdr:sp macro="" textlink="">
        <xdr:nvSpPr>
          <xdr:cNvPr id="3" name="曲折矢印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382000" y="8763000"/>
            <a:ext cx="813816" cy="635000"/>
          </a:xfrm>
          <a:prstGeom prst="ben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7" name="曲折矢印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flipV="1">
            <a:off x="8382000" y="9461500"/>
            <a:ext cx="813816" cy="635000"/>
          </a:xfrm>
          <a:prstGeom prst="ben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540500" y="9286875"/>
            <a:ext cx="2000250" cy="23812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view="pageLayout" zoomScaleNormal="60" zoomScaleSheetLayoutView="55" workbookViewId="0">
      <selection activeCell="P43" sqref="P43"/>
    </sheetView>
  </sheetViews>
  <sheetFormatPr defaultRowHeight="21" x14ac:dyDescent="0.4"/>
  <cols>
    <col min="1" max="1" width="1.5" style="1" customWidth="1"/>
    <col min="2" max="2" width="20.125" style="41" customWidth="1"/>
    <col min="3" max="3" width="24.125" style="1" customWidth="1"/>
    <col min="4" max="4" width="4.375" style="22" customWidth="1"/>
    <col min="5" max="5" width="25.5" style="1" customWidth="1"/>
    <col min="6" max="6" width="9" style="1"/>
    <col min="7" max="7" width="6.75" style="1" customWidth="1"/>
    <col min="8" max="8" width="21.25" style="1" customWidth="1"/>
    <col min="9" max="10" width="4.5" style="1" customWidth="1"/>
    <col min="11" max="11" width="19.375" style="1" customWidth="1"/>
    <col min="12" max="12" width="22" style="1" customWidth="1"/>
    <col min="13" max="13" width="9" style="1"/>
    <col min="14" max="14" width="16.5" style="1" customWidth="1"/>
    <col min="15" max="15" width="9" style="1"/>
    <col min="16" max="16" width="17.875" style="1" customWidth="1"/>
    <col min="17" max="17" width="10" style="1" customWidth="1"/>
    <col min="18" max="18" width="4.75" style="5" customWidth="1"/>
    <col min="19" max="19" width="19.875" style="1" customWidth="1"/>
    <col min="20" max="20" width="4.75" style="1" customWidth="1"/>
    <col min="21" max="21" width="2.25" style="1" customWidth="1"/>
    <col min="22" max="27" width="7.5" style="1" hidden="1" customWidth="1"/>
    <col min="28" max="16384" width="9" style="1"/>
  </cols>
  <sheetData>
    <row r="1" spans="1:28" ht="41.25" customHeight="1" x14ac:dyDescent="0.4">
      <c r="A1" s="70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8" s="3" customFormat="1" ht="40.5" customHeight="1" x14ac:dyDescent="0.4">
      <c r="A2" s="2"/>
      <c r="B2" s="71" t="s">
        <v>71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8" s="3" customFormat="1" ht="40.5" customHeight="1" x14ac:dyDescent="0.4">
      <c r="A3" s="2"/>
      <c r="B3" s="71" t="s">
        <v>54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8" s="3" customFormat="1" ht="30" customHeight="1" x14ac:dyDescent="0.4">
      <c r="A4" s="4" t="s">
        <v>55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51"/>
      <c r="S4" s="2"/>
      <c r="U4" s="57"/>
      <c r="V4" s="57"/>
      <c r="W4" s="58"/>
      <c r="X4" s="58"/>
      <c r="Y4" s="76" t="s">
        <v>18</v>
      </c>
      <c r="Z4" s="76"/>
      <c r="AA4" s="76"/>
      <c r="AB4" s="57"/>
    </row>
    <row r="5" spans="1:28" ht="39" customHeight="1" x14ac:dyDescent="0.4">
      <c r="B5" s="23" t="s">
        <v>42</v>
      </c>
      <c r="C5" s="5"/>
      <c r="D5" s="6"/>
      <c r="E5" s="24"/>
      <c r="G5" s="81" t="s">
        <v>51</v>
      </c>
      <c r="H5" s="81"/>
      <c r="I5" s="81"/>
      <c r="J5" s="81"/>
      <c r="K5" s="81"/>
      <c r="L5" s="81"/>
      <c r="N5" s="25"/>
      <c r="P5" s="25"/>
      <c r="R5" s="75" t="s">
        <v>53</v>
      </c>
      <c r="S5" s="75"/>
      <c r="T5" s="73"/>
      <c r="U5" s="56"/>
      <c r="V5" s="77" t="s">
        <v>24</v>
      </c>
      <c r="W5" s="77"/>
      <c r="X5" s="77"/>
      <c r="Y5" s="73" t="s">
        <v>37</v>
      </c>
      <c r="Z5" s="73"/>
      <c r="AA5" s="73"/>
      <c r="AB5" s="55"/>
    </row>
    <row r="6" spans="1:28" ht="25.5" customHeight="1" thickBot="1" x14ac:dyDescent="0.45">
      <c r="B6" s="23"/>
      <c r="C6" s="5"/>
      <c r="D6" s="6"/>
      <c r="E6" s="24" t="s">
        <v>14</v>
      </c>
      <c r="G6" s="23"/>
      <c r="H6" s="23"/>
      <c r="I6" s="23"/>
      <c r="J6" s="23"/>
      <c r="K6" s="23"/>
      <c r="L6" s="23" t="s">
        <v>49</v>
      </c>
      <c r="N6" s="25"/>
      <c r="P6" s="25"/>
      <c r="S6" s="23"/>
      <c r="T6" s="38"/>
      <c r="U6" s="58"/>
      <c r="V6" s="77"/>
      <c r="W6" s="77"/>
      <c r="X6" s="77"/>
      <c r="Y6" s="73"/>
      <c r="Z6" s="73"/>
      <c r="AA6" s="73"/>
      <c r="AB6" s="55"/>
    </row>
    <row r="7" spans="1:28" ht="92.25" customHeight="1" thickBot="1" x14ac:dyDescent="0.45">
      <c r="B7" s="80" t="s">
        <v>9</v>
      </c>
      <c r="C7" s="7" t="s">
        <v>43</v>
      </c>
      <c r="D7" s="17" t="s">
        <v>1</v>
      </c>
      <c r="E7" s="26"/>
      <c r="F7" s="27" t="s">
        <v>2</v>
      </c>
      <c r="G7" s="28" t="s">
        <v>11</v>
      </c>
      <c r="H7" s="29"/>
      <c r="I7" s="30" t="s">
        <v>7</v>
      </c>
      <c r="J7" s="30"/>
      <c r="K7" s="31"/>
      <c r="L7" s="64" t="str">
        <f>IF(E7="","",ROUNDUP(IF(E7/H7&gt;250000,75000,IF(E7/H7&gt;83333,E7/H7*0.3,25000)),-3))</f>
        <v/>
      </c>
      <c r="M7" s="5" t="s">
        <v>2</v>
      </c>
      <c r="N7" s="5"/>
      <c r="O7" s="5"/>
      <c r="R7" s="5" t="s">
        <v>31</v>
      </c>
      <c r="S7" s="65" t="str">
        <f>IF(E7="","",L7*14)</f>
        <v/>
      </c>
      <c r="T7" s="63" t="s">
        <v>2</v>
      </c>
      <c r="U7" s="27"/>
      <c r="V7" s="72" t="s">
        <v>25</v>
      </c>
      <c r="W7" s="72"/>
      <c r="X7" s="72"/>
      <c r="Y7" s="68" t="s">
        <v>16</v>
      </c>
      <c r="Z7" s="69"/>
      <c r="AA7" s="69"/>
      <c r="AB7" s="55"/>
    </row>
    <row r="8" spans="1:28" ht="92.25" customHeight="1" thickBot="1" x14ac:dyDescent="0.45">
      <c r="B8" s="78"/>
      <c r="C8" s="15" t="s">
        <v>44</v>
      </c>
      <c r="D8" s="17" t="s">
        <v>8</v>
      </c>
      <c r="E8" s="26"/>
      <c r="F8" s="27" t="s">
        <v>2</v>
      </c>
      <c r="G8" s="28" t="s">
        <v>11</v>
      </c>
      <c r="H8" s="32"/>
      <c r="I8" s="33" t="s">
        <v>7</v>
      </c>
      <c r="J8" s="33"/>
      <c r="K8" s="31"/>
      <c r="L8" s="64" t="str">
        <f>IF(E8="","",ROUNDUP(IF(E8/H8&gt;250000,75000,IF(E8/H8&gt;83333,E8/H8*0.3,25000)),-3))</f>
        <v/>
      </c>
      <c r="M8" s="5" t="s">
        <v>2</v>
      </c>
      <c r="N8" s="5"/>
      <c r="O8" s="5"/>
      <c r="R8" s="5" t="s">
        <v>32</v>
      </c>
      <c r="S8" s="65" t="str">
        <f>IF(E8="","",L8*14)</f>
        <v/>
      </c>
      <c r="T8" s="63" t="s">
        <v>2</v>
      </c>
      <c r="U8" s="27"/>
      <c r="V8" s="72" t="s">
        <v>26</v>
      </c>
      <c r="W8" s="72"/>
      <c r="X8" s="72"/>
      <c r="Y8" s="68" t="s">
        <v>17</v>
      </c>
      <c r="Z8" s="69"/>
      <c r="AA8" s="69"/>
      <c r="AB8" s="55"/>
    </row>
    <row r="9" spans="1:28" ht="20.25" customHeight="1" thickBot="1" x14ac:dyDescent="0.45">
      <c r="B9" s="19"/>
      <c r="C9" s="16"/>
      <c r="D9" s="18"/>
      <c r="E9" s="34"/>
      <c r="F9" s="27"/>
      <c r="G9" s="35" t="s">
        <v>41</v>
      </c>
      <c r="H9" s="31"/>
      <c r="I9" s="31"/>
      <c r="J9" s="31"/>
      <c r="K9" s="31"/>
      <c r="L9" s="36"/>
      <c r="M9" s="5"/>
      <c r="N9" s="5"/>
      <c r="O9" s="5"/>
      <c r="S9" s="23"/>
      <c r="U9" s="55"/>
      <c r="V9" s="72"/>
      <c r="W9" s="72"/>
      <c r="X9" s="72"/>
      <c r="Y9" s="73" t="s">
        <v>37</v>
      </c>
      <c r="Z9" s="74"/>
      <c r="AA9" s="74"/>
      <c r="AB9" s="55"/>
    </row>
    <row r="10" spans="1:28" ht="90" customHeight="1" thickBot="1" x14ac:dyDescent="0.45">
      <c r="B10" s="78" t="s">
        <v>57</v>
      </c>
      <c r="C10" s="20" t="s">
        <v>58</v>
      </c>
      <c r="D10" s="21" t="s">
        <v>3</v>
      </c>
      <c r="E10" s="26"/>
      <c r="F10" s="27" t="s">
        <v>2</v>
      </c>
      <c r="G10" s="61"/>
      <c r="H10" s="40"/>
      <c r="I10" s="37"/>
      <c r="J10" s="37"/>
      <c r="L10" s="64" t="str">
        <f>IF(E10="","",ROUNDUP(IF(E10/30&gt;250000,75000,IF(E10/30&gt;83333,E10/30*0.3,25000)),-3))</f>
        <v/>
      </c>
      <c r="M10" s="5" t="s">
        <v>2</v>
      </c>
      <c r="N10" s="5"/>
      <c r="O10" s="5"/>
      <c r="R10" s="5" t="s">
        <v>33</v>
      </c>
      <c r="S10" s="65" t="str">
        <f>IF(L10="","",L10*14)</f>
        <v/>
      </c>
      <c r="T10" s="63" t="s">
        <v>2</v>
      </c>
      <c r="U10" s="27"/>
      <c r="V10" s="72" t="s">
        <v>27</v>
      </c>
      <c r="W10" s="72"/>
      <c r="X10" s="72"/>
      <c r="Y10" s="68" t="s">
        <v>19</v>
      </c>
      <c r="Z10" s="69"/>
      <c r="AA10" s="69"/>
      <c r="AB10" s="55"/>
    </row>
    <row r="11" spans="1:28" ht="90" customHeight="1" thickBot="1" x14ac:dyDescent="0.45">
      <c r="B11" s="79"/>
      <c r="C11" s="20" t="s">
        <v>59</v>
      </c>
      <c r="D11" s="21" t="s">
        <v>56</v>
      </c>
      <c r="E11" s="26"/>
      <c r="F11" s="27" t="s">
        <v>2</v>
      </c>
      <c r="G11" s="61"/>
      <c r="H11" s="40"/>
      <c r="I11" s="37"/>
      <c r="J11" s="37"/>
      <c r="L11" s="64" t="str">
        <f>IF(E11="","",ROUNDUP(IF(E11/30&gt;250000,75000,IF(E11/30&gt;83333,E11/30*0.3,25000)),-3))</f>
        <v/>
      </c>
      <c r="M11" s="5" t="s">
        <v>2</v>
      </c>
      <c r="N11" s="5"/>
      <c r="O11" s="5"/>
      <c r="R11" s="5" t="s">
        <v>34</v>
      </c>
      <c r="S11" s="65" t="str">
        <f>IF(L11="","",L11*14)</f>
        <v/>
      </c>
      <c r="T11" s="63" t="s">
        <v>2</v>
      </c>
      <c r="U11" s="27"/>
      <c r="V11" s="72" t="s">
        <v>28</v>
      </c>
      <c r="W11" s="72"/>
      <c r="X11" s="72"/>
      <c r="Y11" s="68" t="s">
        <v>21</v>
      </c>
      <c r="Z11" s="69"/>
      <c r="AA11" s="69"/>
      <c r="AB11" s="55"/>
    </row>
    <row r="12" spans="1:28" ht="21" customHeight="1" x14ac:dyDescent="0.4">
      <c r="D12" s="9"/>
      <c r="E12" s="41"/>
      <c r="L12" s="41"/>
      <c r="R12" s="75" t="s">
        <v>72</v>
      </c>
      <c r="S12" s="75"/>
      <c r="T12" s="73"/>
      <c r="U12" s="56"/>
      <c r="V12" s="72"/>
      <c r="W12" s="72"/>
      <c r="X12" s="72"/>
      <c r="Y12" s="74" t="s">
        <v>37</v>
      </c>
      <c r="Z12" s="74"/>
      <c r="AA12" s="74"/>
      <c r="AB12" s="55"/>
    </row>
    <row r="13" spans="1:28" s="5" customFormat="1" ht="24" customHeight="1" x14ac:dyDescent="0.4">
      <c r="B13" s="23" t="s">
        <v>45</v>
      </c>
      <c r="D13" s="6"/>
      <c r="E13" s="24"/>
      <c r="G13" s="42" t="s">
        <v>52</v>
      </c>
      <c r="H13" s="42"/>
      <c r="I13" s="42"/>
      <c r="J13" s="42"/>
      <c r="K13" s="42"/>
      <c r="L13" s="10"/>
      <c r="R13" s="75"/>
      <c r="S13" s="75"/>
      <c r="T13" s="73"/>
      <c r="U13" s="56"/>
      <c r="V13" s="72"/>
      <c r="W13" s="72"/>
      <c r="X13" s="72"/>
      <c r="Y13" s="74"/>
      <c r="Z13" s="74"/>
      <c r="AA13" s="74"/>
      <c r="AB13" s="27"/>
    </row>
    <row r="14" spans="1:28" s="5" customFormat="1" ht="24" customHeight="1" thickBot="1" x14ac:dyDescent="0.45">
      <c r="B14" s="23"/>
      <c r="D14" s="6"/>
      <c r="E14" s="24" t="s">
        <v>14</v>
      </c>
      <c r="G14" s="23"/>
      <c r="L14" s="23" t="s">
        <v>13</v>
      </c>
      <c r="N14" s="43" t="s">
        <v>12</v>
      </c>
      <c r="O14" s="81" t="s">
        <v>50</v>
      </c>
      <c r="P14" s="81"/>
      <c r="Q14" s="81"/>
      <c r="U14" s="27"/>
      <c r="V14" s="72"/>
      <c r="W14" s="72"/>
      <c r="X14" s="72"/>
      <c r="Y14" s="74"/>
      <c r="Z14" s="74"/>
      <c r="AA14" s="74"/>
      <c r="AB14" s="27"/>
    </row>
    <row r="15" spans="1:28" ht="72" customHeight="1" thickBot="1" x14ac:dyDescent="0.45">
      <c r="B15" s="78" t="s">
        <v>60</v>
      </c>
      <c r="C15" s="82" t="s">
        <v>61</v>
      </c>
      <c r="D15" s="84" t="s">
        <v>10</v>
      </c>
      <c r="E15" s="88"/>
      <c r="F15" s="86" t="s">
        <v>2</v>
      </c>
      <c r="G15" s="61"/>
      <c r="H15" s="40"/>
      <c r="I15" s="37"/>
      <c r="J15" s="37"/>
      <c r="K15" s="44" t="s">
        <v>46</v>
      </c>
      <c r="L15" s="64" t="str">
        <f>IF(E15="","",E10-E15)</f>
        <v/>
      </c>
      <c r="M15" s="5" t="s">
        <v>2</v>
      </c>
      <c r="N15" s="66" t="str">
        <f>IF(E15="","",ROUNDUP(IF((E10/30)*0.3&lt;200000,(E10/30)*0.3,200000),-3))</f>
        <v/>
      </c>
      <c r="O15" s="5" t="s">
        <v>2</v>
      </c>
      <c r="P15" s="66" t="str">
        <f>IF(E15="","",IF(ROUNDUP(IF(L15/30*0.4&gt;200000,200000,L15/30*0.4),-3)&gt;N15,N15,ROUNDUP(IF(L15/30*0.4&gt;200000,200000,L15/30*0.4),-3)))</f>
        <v/>
      </c>
      <c r="Q15" s="5" t="s">
        <v>2</v>
      </c>
      <c r="R15" s="5" t="s">
        <v>35</v>
      </c>
      <c r="S15" s="65" t="str">
        <f>IF(P15="","",P15*14)</f>
        <v/>
      </c>
      <c r="T15" s="63" t="s">
        <v>2</v>
      </c>
      <c r="U15" s="27"/>
      <c r="V15" s="72" t="s">
        <v>29</v>
      </c>
      <c r="W15" s="72"/>
      <c r="X15" s="72"/>
      <c r="Y15" s="68" t="s">
        <v>20</v>
      </c>
      <c r="Z15" s="68"/>
      <c r="AA15" s="68"/>
      <c r="AB15" s="55"/>
    </row>
    <row r="16" spans="1:28" ht="72" customHeight="1" thickBot="1" x14ac:dyDescent="0.45">
      <c r="B16" s="79"/>
      <c r="C16" s="83"/>
      <c r="D16" s="85"/>
      <c r="E16" s="89"/>
      <c r="F16" s="86"/>
      <c r="G16" s="61"/>
      <c r="H16" s="62"/>
      <c r="I16" s="39"/>
      <c r="J16" s="39"/>
      <c r="K16" s="44" t="s">
        <v>47</v>
      </c>
      <c r="L16" s="64" t="str">
        <f>IF(E15="","",E11-E15)</f>
        <v/>
      </c>
      <c r="M16" s="5" t="s">
        <v>2</v>
      </c>
      <c r="N16" s="66" t="str">
        <f>IF(E15="","",ROUNDUP(IF((E11/30)*0.3&lt;200000,(E11/30)*0.3,200000),-3))</f>
        <v/>
      </c>
      <c r="O16" s="5" t="s">
        <v>2</v>
      </c>
      <c r="P16" s="66" t="str">
        <f>IF(E15="","",IF(ROUNDUP(IF(L16/30*0.4&gt;200000,200000,L16/30*0.4),-3)&gt;N16,N16,ROUNDUP(IF(L16/30*0.4&gt;200000,200000,L16/30*0.4),-3)))</f>
        <v/>
      </c>
      <c r="Q16" s="5" t="s">
        <v>2</v>
      </c>
      <c r="R16" s="5" t="s">
        <v>36</v>
      </c>
      <c r="S16" s="65" t="str">
        <f>IF(P16="","",P16*14)</f>
        <v/>
      </c>
      <c r="T16" s="63" t="s">
        <v>2</v>
      </c>
      <c r="U16" s="27"/>
      <c r="V16" s="72" t="s">
        <v>30</v>
      </c>
      <c r="W16" s="72"/>
      <c r="X16" s="72"/>
      <c r="Y16" s="68"/>
      <c r="Z16" s="68"/>
      <c r="AA16" s="68"/>
      <c r="AB16" s="55"/>
    </row>
    <row r="17" spans="1:28" ht="36.75" customHeight="1" x14ac:dyDescent="0.4">
      <c r="B17" s="23"/>
      <c r="P17" s="1" t="s">
        <v>69</v>
      </c>
      <c r="U17" s="55"/>
      <c r="V17" s="55"/>
      <c r="W17" s="55"/>
      <c r="X17" s="55"/>
      <c r="Y17" s="87"/>
      <c r="Z17" s="87"/>
      <c r="AA17" s="87"/>
      <c r="AB17" s="55"/>
    </row>
    <row r="18" spans="1:28" ht="36.75" customHeight="1" x14ac:dyDescent="0.4">
      <c r="B18" s="23"/>
      <c r="U18" s="55"/>
      <c r="V18" s="55"/>
      <c r="W18" s="55"/>
      <c r="X18" s="55"/>
      <c r="Y18" s="87"/>
      <c r="Z18" s="87"/>
      <c r="AA18" s="87"/>
      <c r="AB18" s="55"/>
    </row>
    <row r="19" spans="1:28" ht="36.75" customHeight="1" x14ac:dyDescent="0.4">
      <c r="B19" s="23"/>
      <c r="U19" s="55"/>
      <c r="V19" s="55"/>
      <c r="W19" s="55"/>
      <c r="X19" s="55"/>
      <c r="Y19" s="87"/>
      <c r="Z19" s="87"/>
      <c r="AA19" s="87"/>
      <c r="AB19" s="55"/>
    </row>
    <row r="20" spans="1:28" ht="36.75" customHeight="1" x14ac:dyDescent="0.4">
      <c r="B20" s="23"/>
      <c r="E20" s="1">
        <v>365</v>
      </c>
      <c r="U20" s="55"/>
      <c r="V20" s="55"/>
      <c r="W20" s="55"/>
      <c r="X20" s="55"/>
      <c r="Y20" s="87"/>
      <c r="Z20" s="87"/>
      <c r="AA20" s="87"/>
      <c r="AB20" s="55"/>
    </row>
    <row r="21" spans="1:28" ht="36.75" customHeight="1" x14ac:dyDescent="0.4">
      <c r="B21" s="23"/>
      <c r="E21" s="1">
        <v>366</v>
      </c>
      <c r="U21" s="55"/>
      <c r="V21" s="55"/>
      <c r="W21" s="55"/>
      <c r="X21" s="55"/>
      <c r="Y21" s="87"/>
      <c r="Z21" s="87"/>
      <c r="AA21" s="87"/>
      <c r="AB21" s="55"/>
    </row>
    <row r="22" spans="1:28" ht="36.75" customHeight="1" x14ac:dyDescent="0.4">
      <c r="B22" s="23"/>
      <c r="U22" s="55"/>
      <c r="V22" s="55"/>
      <c r="W22" s="55"/>
      <c r="X22" s="55"/>
      <c r="Y22" s="87"/>
      <c r="Z22" s="87"/>
      <c r="AA22" s="87"/>
      <c r="AB22" s="55"/>
    </row>
    <row r="23" spans="1:28" ht="106.5" customHeight="1" x14ac:dyDescent="0.4">
      <c r="B23" s="23"/>
      <c r="U23" s="55"/>
      <c r="V23" s="55"/>
      <c r="W23" s="59"/>
      <c r="X23" s="55"/>
      <c r="Y23" s="87"/>
      <c r="Z23" s="87"/>
      <c r="AA23" s="87"/>
      <c r="AB23" s="55"/>
    </row>
    <row r="24" spans="1:28" ht="36.75" customHeight="1" x14ac:dyDescent="0.4">
      <c r="A24" s="4" t="s">
        <v>62</v>
      </c>
      <c r="U24" s="55"/>
      <c r="V24" s="55"/>
      <c r="W24" s="55"/>
      <c r="X24" s="55"/>
      <c r="Y24" s="87"/>
      <c r="Z24" s="87"/>
      <c r="AA24" s="87"/>
      <c r="AB24" s="55"/>
    </row>
    <row r="25" spans="1:28" s="3" customFormat="1" ht="40.5" customHeight="1" x14ac:dyDescent="0.4">
      <c r="A25" s="2"/>
      <c r="B25" s="71" t="s">
        <v>54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8" ht="36.75" customHeight="1" thickBot="1" x14ac:dyDescent="0.45">
      <c r="A26" s="4"/>
      <c r="C26" s="24" t="s">
        <v>0</v>
      </c>
      <c r="N26" s="25"/>
      <c r="U26" s="55"/>
      <c r="V26" s="55"/>
      <c r="W26" s="55"/>
      <c r="X26" s="55"/>
      <c r="Y26" s="87"/>
      <c r="Z26" s="87"/>
      <c r="AA26" s="87"/>
      <c r="AB26" s="55"/>
    </row>
    <row r="27" spans="1:28" ht="36.75" customHeight="1" thickBot="1" x14ac:dyDescent="0.45">
      <c r="A27" s="4"/>
      <c r="B27" s="10" t="s">
        <v>4</v>
      </c>
      <c r="C27" s="45"/>
      <c r="E27" s="11" t="s">
        <v>65</v>
      </c>
      <c r="H27" s="46"/>
      <c r="I27" s="46"/>
      <c r="J27" s="46"/>
      <c r="K27" s="46"/>
      <c r="R27" s="75" t="s">
        <v>72</v>
      </c>
      <c r="S27" s="75"/>
      <c r="T27" s="73"/>
      <c r="U27" s="56"/>
      <c r="V27" s="77" t="s">
        <v>24</v>
      </c>
      <c r="W27" s="77"/>
      <c r="X27" s="77"/>
      <c r="Y27" s="73" t="s">
        <v>37</v>
      </c>
      <c r="Z27" s="73"/>
      <c r="AA27" s="73"/>
      <c r="AB27" s="55"/>
    </row>
    <row r="28" spans="1:28" ht="39" customHeight="1" thickBot="1" x14ac:dyDescent="0.45">
      <c r="B28" s="23" t="s">
        <v>5</v>
      </c>
      <c r="C28" s="47"/>
      <c r="D28" s="6"/>
      <c r="E28" s="24" t="s">
        <v>0</v>
      </c>
      <c r="G28" s="23" t="s">
        <v>51</v>
      </c>
      <c r="H28" s="23"/>
      <c r="I28" s="23"/>
      <c r="J28" s="23"/>
      <c r="K28" s="23"/>
      <c r="L28" s="23" t="s">
        <v>49</v>
      </c>
      <c r="R28" s="75"/>
      <c r="S28" s="75"/>
      <c r="T28" s="73"/>
      <c r="U28" s="56"/>
      <c r="V28" s="77"/>
      <c r="W28" s="77"/>
      <c r="X28" s="77"/>
      <c r="Y28" s="73"/>
      <c r="Z28" s="73"/>
      <c r="AA28" s="73"/>
      <c r="AB28" s="55"/>
    </row>
    <row r="29" spans="1:28" ht="81.75" customHeight="1" thickBot="1" x14ac:dyDescent="0.45">
      <c r="B29" s="52" t="s">
        <v>63</v>
      </c>
      <c r="C29" s="53" t="s">
        <v>48</v>
      </c>
      <c r="D29" s="8" t="s">
        <v>6</v>
      </c>
      <c r="E29" s="26"/>
      <c r="F29" s="27" t="s">
        <v>2</v>
      </c>
      <c r="G29" s="48" t="s">
        <v>15</v>
      </c>
      <c r="H29" s="67" t="str">
        <f>IF(C27="","",H31-C27)</f>
        <v/>
      </c>
      <c r="I29" s="27" t="s">
        <v>7</v>
      </c>
      <c r="L29" s="66" t="str">
        <f>IF(E29="","",IF(H29&gt;=366,"この方式は選択できません",IF(H29&lt;=119,"新規開業特例をご利用ください",ROUNDUP(IF(E29/H29&gt;250000,75000,IF(E29/H29&gt;83333,E29/H29*0.3,25000)),-3))))</f>
        <v/>
      </c>
      <c r="M29" s="5" t="s">
        <v>2</v>
      </c>
      <c r="N29" s="5"/>
      <c r="O29" s="5"/>
      <c r="R29" s="5" t="s">
        <v>40</v>
      </c>
      <c r="S29" s="65" t="str">
        <f>IF(E29="","",L29*14)</f>
        <v/>
      </c>
      <c r="T29" s="63" t="s">
        <v>2</v>
      </c>
      <c r="U29" s="27"/>
      <c r="V29" s="72" t="s">
        <v>38</v>
      </c>
      <c r="W29" s="72"/>
      <c r="X29" s="72"/>
      <c r="Y29" s="68" t="s">
        <v>22</v>
      </c>
      <c r="Z29" s="69"/>
      <c r="AA29" s="69"/>
      <c r="AB29" s="55"/>
    </row>
    <row r="30" spans="1:28" ht="36.75" customHeight="1" x14ac:dyDescent="0.4">
      <c r="B30" s="12"/>
      <c r="C30" s="14"/>
      <c r="D30" s="13"/>
      <c r="E30" s="40"/>
      <c r="F30" s="49"/>
      <c r="U30" s="55"/>
      <c r="V30" s="55"/>
      <c r="W30" s="55"/>
      <c r="X30" s="55"/>
      <c r="Y30" s="55"/>
      <c r="Z30" s="55"/>
      <c r="AA30" s="55"/>
      <c r="AB30" s="55"/>
    </row>
    <row r="31" spans="1:28" ht="36.75" customHeight="1" x14ac:dyDescent="0.4">
      <c r="B31" s="12"/>
      <c r="C31" s="14"/>
      <c r="D31" s="13"/>
      <c r="E31" s="40"/>
      <c r="F31" s="49"/>
      <c r="H31" s="50">
        <v>44197</v>
      </c>
      <c r="U31" s="55"/>
      <c r="V31" s="55"/>
      <c r="W31" s="55"/>
      <c r="X31" s="55"/>
      <c r="Y31" s="55"/>
      <c r="Z31" s="55"/>
      <c r="AA31" s="55"/>
      <c r="AB31" s="55"/>
    </row>
    <row r="32" spans="1:28" ht="36.75" customHeight="1" x14ac:dyDescent="0.4">
      <c r="B32" s="12"/>
      <c r="C32" s="14"/>
      <c r="D32" s="13"/>
      <c r="E32" s="40"/>
      <c r="F32" s="49"/>
      <c r="U32" s="55"/>
      <c r="V32" s="55"/>
      <c r="W32" s="55"/>
      <c r="X32" s="55"/>
      <c r="Y32" s="55"/>
      <c r="Z32" s="55"/>
      <c r="AA32" s="55"/>
      <c r="AB32" s="55"/>
    </row>
    <row r="33" spans="1:28" ht="36.75" customHeight="1" x14ac:dyDescent="0.4">
      <c r="B33" s="12"/>
      <c r="C33" s="14"/>
      <c r="D33" s="13"/>
      <c r="E33" s="40"/>
      <c r="F33" s="49"/>
      <c r="U33" s="55"/>
      <c r="V33" s="55"/>
      <c r="W33" s="55"/>
      <c r="X33" s="55"/>
      <c r="Y33" s="55"/>
      <c r="Z33" s="55"/>
      <c r="AA33" s="55"/>
      <c r="AB33" s="55"/>
    </row>
    <row r="34" spans="1:28" ht="18.75" customHeight="1" x14ac:dyDescent="0.4">
      <c r="B34" s="12"/>
      <c r="C34" s="14"/>
      <c r="D34" s="13"/>
      <c r="E34" s="40"/>
      <c r="F34" s="49"/>
      <c r="U34" s="55"/>
      <c r="V34" s="55"/>
      <c r="W34" s="55"/>
      <c r="X34" s="55"/>
      <c r="Y34" s="55"/>
      <c r="Z34" s="55"/>
      <c r="AA34" s="55"/>
      <c r="AB34" s="55"/>
    </row>
    <row r="35" spans="1:28" x14ac:dyDescent="0.4">
      <c r="U35" s="55"/>
      <c r="V35" s="55"/>
      <c r="W35" s="55"/>
      <c r="X35" s="55"/>
      <c r="Y35" s="55"/>
      <c r="Z35" s="55"/>
      <c r="AA35" s="55"/>
      <c r="AB35" s="55"/>
    </row>
    <row r="36" spans="1:28" x14ac:dyDescent="0.4">
      <c r="D36" s="54"/>
      <c r="U36" s="55"/>
      <c r="V36" s="55"/>
      <c r="W36" s="55"/>
      <c r="X36" s="55"/>
      <c r="Y36" s="55"/>
      <c r="Z36" s="55"/>
      <c r="AA36" s="55"/>
      <c r="AB36" s="55"/>
    </row>
    <row r="37" spans="1:28" ht="36" customHeight="1" x14ac:dyDescent="0.4">
      <c r="D37" s="54"/>
      <c r="U37" s="55"/>
      <c r="V37" s="55"/>
      <c r="W37" s="55"/>
      <c r="X37" s="55"/>
      <c r="Y37" s="55"/>
      <c r="Z37" s="55"/>
      <c r="AA37" s="55"/>
      <c r="AB37" s="55"/>
    </row>
    <row r="38" spans="1:28" ht="36.75" customHeight="1" x14ac:dyDescent="0.4">
      <c r="A38" s="4" t="s">
        <v>64</v>
      </c>
      <c r="U38" s="55"/>
      <c r="V38" s="55"/>
      <c r="W38" s="55"/>
      <c r="X38" s="55"/>
      <c r="Y38" s="87"/>
      <c r="Z38" s="87"/>
      <c r="AA38" s="87"/>
      <c r="AB38" s="55"/>
    </row>
    <row r="39" spans="1:28" s="3" customFormat="1" ht="40.5" customHeight="1" x14ac:dyDescent="0.4">
      <c r="A39" s="2"/>
      <c r="B39" s="71" t="s">
        <v>54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8" ht="36.75" customHeight="1" thickBot="1" x14ac:dyDescent="0.45">
      <c r="A40" s="4"/>
      <c r="C40" s="24" t="s">
        <v>0</v>
      </c>
      <c r="U40" s="55"/>
      <c r="V40" s="55"/>
      <c r="W40" s="55"/>
      <c r="X40" s="55"/>
      <c r="Y40" s="76" t="s">
        <v>18</v>
      </c>
      <c r="Z40" s="76"/>
      <c r="AA40" s="76"/>
      <c r="AB40" s="55"/>
    </row>
    <row r="41" spans="1:28" ht="36.75" customHeight="1" thickBot="1" x14ac:dyDescent="0.45">
      <c r="A41" s="4"/>
      <c r="B41" s="10" t="s">
        <v>4</v>
      </c>
      <c r="C41" s="45"/>
      <c r="E41" s="11" t="s">
        <v>66</v>
      </c>
      <c r="H41" s="46"/>
      <c r="I41" s="46"/>
      <c r="J41" s="46"/>
      <c r="K41" s="46"/>
      <c r="L41" s="25"/>
      <c r="R41" s="75" t="s">
        <v>72</v>
      </c>
      <c r="S41" s="75"/>
      <c r="T41" s="73"/>
      <c r="U41" s="56"/>
      <c r="V41" s="77" t="s">
        <v>24</v>
      </c>
      <c r="W41" s="77"/>
      <c r="X41" s="77"/>
      <c r="Y41" s="73" t="s">
        <v>37</v>
      </c>
      <c r="Z41" s="73"/>
      <c r="AA41" s="73"/>
      <c r="AB41" s="55"/>
    </row>
    <row r="42" spans="1:28" ht="39" customHeight="1" thickBot="1" x14ac:dyDescent="0.45">
      <c r="B42" s="23" t="s">
        <v>5</v>
      </c>
      <c r="C42" s="47"/>
      <c r="D42" s="6"/>
      <c r="E42" s="24" t="s">
        <v>0</v>
      </c>
      <c r="G42" s="23" t="s">
        <v>51</v>
      </c>
      <c r="H42" s="23"/>
      <c r="I42" s="23"/>
      <c r="J42" s="23"/>
      <c r="K42" s="23"/>
      <c r="L42" s="23" t="s">
        <v>49</v>
      </c>
      <c r="R42" s="75"/>
      <c r="S42" s="75"/>
      <c r="T42" s="73"/>
      <c r="U42" s="56"/>
      <c r="V42" s="77"/>
      <c r="W42" s="77"/>
      <c r="X42" s="77"/>
      <c r="Y42" s="73"/>
      <c r="Z42" s="73"/>
      <c r="AA42" s="73"/>
      <c r="AB42" s="55"/>
    </row>
    <row r="43" spans="1:28" ht="102" customHeight="1" thickBot="1" x14ac:dyDescent="0.45">
      <c r="B43" s="60" t="s">
        <v>67</v>
      </c>
      <c r="C43" s="7" t="s">
        <v>68</v>
      </c>
      <c r="D43" s="8" t="s">
        <v>6</v>
      </c>
      <c r="E43" s="26"/>
      <c r="F43" s="27" t="s">
        <v>2</v>
      </c>
      <c r="G43" s="48" t="s">
        <v>15</v>
      </c>
      <c r="H43" s="67" t="str">
        <f>IF(C41="","",H45-C41)</f>
        <v/>
      </c>
      <c r="I43" s="27" t="s">
        <v>7</v>
      </c>
      <c r="L43" s="66" t="str">
        <f>IF(E43="","",IF(H43&gt;=365,"この方式は選択できません",IF(H43&lt;=0,"対象外になります",IF(H43&lt;30,25000,ROUNDUP(IF(E43/H43&gt;250000,75000,IF(E43/H43&gt;83333,E43/H43*0.3,25000)),-3)))))</f>
        <v/>
      </c>
      <c r="M43" s="5" t="s">
        <v>2</v>
      </c>
      <c r="N43" s="5"/>
      <c r="O43" s="5"/>
      <c r="R43" s="5" t="s">
        <v>39</v>
      </c>
      <c r="S43" s="65" t="str">
        <f>IF(E43="","",L43*14)</f>
        <v/>
      </c>
      <c r="T43" s="63" t="s">
        <v>2</v>
      </c>
      <c r="U43" s="27"/>
      <c r="V43" s="72" t="s">
        <v>39</v>
      </c>
      <c r="W43" s="72"/>
      <c r="X43" s="72"/>
      <c r="Y43" s="68" t="s">
        <v>23</v>
      </c>
      <c r="Z43" s="69"/>
      <c r="AA43" s="69"/>
      <c r="AB43" s="55"/>
    </row>
    <row r="44" spans="1:28" ht="36.75" customHeight="1" x14ac:dyDescent="0.4">
      <c r="B44" s="12"/>
      <c r="C44" s="14"/>
      <c r="D44" s="13"/>
      <c r="E44" s="40"/>
      <c r="F44" s="49"/>
      <c r="U44" s="55"/>
      <c r="V44" s="55"/>
      <c r="W44" s="55"/>
      <c r="X44" s="55"/>
      <c r="Y44" s="87"/>
      <c r="Z44" s="87"/>
      <c r="AA44" s="87"/>
      <c r="AB44" s="55"/>
    </row>
    <row r="45" spans="1:28" ht="36.75" customHeight="1" x14ac:dyDescent="0.4">
      <c r="B45" s="12"/>
      <c r="C45" s="14"/>
      <c r="D45" s="13"/>
      <c r="E45" s="40"/>
      <c r="F45" s="49"/>
      <c r="H45" s="50">
        <v>44442</v>
      </c>
      <c r="U45" s="55"/>
      <c r="V45" s="55"/>
      <c r="W45" s="55"/>
      <c r="X45" s="55"/>
      <c r="Y45" s="87"/>
      <c r="Z45" s="87"/>
      <c r="AA45" s="87"/>
      <c r="AB45" s="55"/>
    </row>
    <row r="46" spans="1:28" ht="36.75" customHeight="1" x14ac:dyDescent="0.4">
      <c r="B46" s="12"/>
      <c r="C46" s="14"/>
      <c r="D46" s="13"/>
      <c r="E46" s="40"/>
      <c r="F46" s="49"/>
      <c r="U46" s="55"/>
      <c r="V46" s="55"/>
      <c r="W46" s="55"/>
      <c r="X46" s="55"/>
      <c r="Y46" s="87"/>
      <c r="Z46" s="87"/>
      <c r="AA46" s="87"/>
      <c r="AB46" s="55"/>
    </row>
    <row r="47" spans="1:28" ht="36.75" customHeight="1" x14ac:dyDescent="0.4">
      <c r="B47" s="12"/>
      <c r="C47" s="14"/>
      <c r="D47" s="13"/>
      <c r="E47" s="40"/>
      <c r="F47" s="49"/>
      <c r="U47" s="55"/>
      <c r="V47" s="55"/>
      <c r="W47" s="55"/>
      <c r="X47" s="55"/>
      <c r="Y47" s="87"/>
      <c r="Z47" s="87"/>
      <c r="AA47" s="87"/>
      <c r="AB47" s="55"/>
    </row>
    <row r="48" spans="1:28" ht="18.75" customHeight="1" x14ac:dyDescent="0.4">
      <c r="B48" s="12"/>
      <c r="C48" s="14"/>
      <c r="D48" s="13"/>
      <c r="E48" s="40"/>
      <c r="F48" s="49"/>
      <c r="U48" s="55"/>
      <c r="V48" s="55"/>
      <c r="W48" s="55"/>
      <c r="X48" s="55"/>
      <c r="Y48" s="87"/>
      <c r="Z48" s="87"/>
      <c r="AA48" s="87"/>
      <c r="AB48" s="55"/>
    </row>
    <row r="49" spans="2:28" ht="84" customHeight="1" x14ac:dyDescent="0.4">
      <c r="B49" s="12"/>
      <c r="C49" s="14"/>
      <c r="D49" s="13"/>
      <c r="E49" s="40"/>
      <c r="F49" s="49"/>
      <c r="U49" s="55"/>
      <c r="V49" s="55"/>
      <c r="W49" s="59"/>
      <c r="X49" s="55"/>
      <c r="Y49" s="87"/>
      <c r="Z49" s="87"/>
      <c r="AA49" s="87"/>
      <c r="AB49" s="55"/>
    </row>
    <row r="50" spans="2:28" x14ac:dyDescent="0.4">
      <c r="U50" s="55"/>
      <c r="V50" s="55"/>
      <c r="W50" s="55"/>
      <c r="X50" s="55"/>
      <c r="Y50" s="55"/>
      <c r="Z50" s="55"/>
      <c r="AA50" s="55"/>
      <c r="AB50" s="55"/>
    </row>
  </sheetData>
  <protectedRanges>
    <protectedRange sqref="C41 E43 C27 E29" name="範囲4_1"/>
    <protectedRange sqref="E43 E15:E16 E29 E7:E11" name="範囲1_1"/>
    <protectedRange sqref="E44:E49 E30:E34" name="範囲3_1"/>
  </protectedRanges>
  <mergeCells count="63">
    <mergeCell ref="R41:T42"/>
    <mergeCell ref="E15:E16"/>
    <mergeCell ref="Y49:AA49"/>
    <mergeCell ref="Y24:AA24"/>
    <mergeCell ref="Y26:AA26"/>
    <mergeCell ref="Y43:AA43"/>
    <mergeCell ref="Y44:AA44"/>
    <mergeCell ref="Y45:AA45"/>
    <mergeCell ref="Y46:AA46"/>
    <mergeCell ref="Y47:AA47"/>
    <mergeCell ref="Y38:AA38"/>
    <mergeCell ref="Y40:AA40"/>
    <mergeCell ref="Y29:AA29"/>
    <mergeCell ref="Y48:AA48"/>
    <mergeCell ref="B25:AA25"/>
    <mergeCell ref="B39:AA39"/>
    <mergeCell ref="R27:T28"/>
    <mergeCell ref="Y12:AA14"/>
    <mergeCell ref="V41:X42"/>
    <mergeCell ref="V43:X43"/>
    <mergeCell ref="Y41:AA42"/>
    <mergeCell ref="Y15:AA16"/>
    <mergeCell ref="Y18:AA18"/>
    <mergeCell ref="Y17:AA17"/>
    <mergeCell ref="Y23:AA23"/>
    <mergeCell ref="Y19:AA19"/>
    <mergeCell ref="Y20:AA20"/>
    <mergeCell ref="Y21:AA21"/>
    <mergeCell ref="Y22:AA22"/>
    <mergeCell ref="V29:X29"/>
    <mergeCell ref="Y27:AA28"/>
    <mergeCell ref="R12:T13"/>
    <mergeCell ref="V27:X28"/>
    <mergeCell ref="B15:B16"/>
    <mergeCell ref="B7:B8"/>
    <mergeCell ref="G5:L5"/>
    <mergeCell ref="B10:B11"/>
    <mergeCell ref="O14:Q14"/>
    <mergeCell ref="V13:X13"/>
    <mergeCell ref="V11:X11"/>
    <mergeCell ref="V10:X10"/>
    <mergeCell ref="V12:X12"/>
    <mergeCell ref="V14:X14"/>
    <mergeCell ref="V15:X15"/>
    <mergeCell ref="V16:X16"/>
    <mergeCell ref="C15:C16"/>
    <mergeCell ref="D15:D16"/>
    <mergeCell ref="F15:F16"/>
    <mergeCell ref="Y10:AA10"/>
    <mergeCell ref="Y11:AA11"/>
    <mergeCell ref="A1:AA1"/>
    <mergeCell ref="B2:AA2"/>
    <mergeCell ref="V7:X7"/>
    <mergeCell ref="V8:X8"/>
    <mergeCell ref="V9:X9"/>
    <mergeCell ref="Y5:AA6"/>
    <mergeCell ref="Y9:AA9"/>
    <mergeCell ref="R5:T5"/>
    <mergeCell ref="Y4:AA4"/>
    <mergeCell ref="Y7:AA7"/>
    <mergeCell ref="Y8:AA8"/>
    <mergeCell ref="B3:AA3"/>
    <mergeCell ref="V5:X6"/>
  </mergeCells>
  <phoneticPr fontId="2"/>
  <dataValidations disablePrompts="1" count="2">
    <dataValidation type="list" allowBlank="1" showInputMessage="1" showErrorMessage="1" promptTitle="年度日数について" prompt="365日か366日のいずれかを選択してください" sqref="H7:H8" xr:uid="{00000000-0002-0000-0000-000000000000}">
      <formula1>$E$20:$E$21</formula1>
    </dataValidation>
    <dataValidation allowBlank="1" showErrorMessage="1" sqref="I7:J8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&amp;L&amp;"ＭＳ ゴシック,標準"&amp;20五泉市：令和３年９月３日～９月16日分&amp;R&amp;"-,太字"&amp;48Ⓐ</oddHeader>
  </headerFooter>
  <rowBreaks count="1" manualBreakCount="1">
    <brk id="23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15"/>
  <sheetViews>
    <sheetView workbookViewId="0">
      <selection activeCell="L3" sqref="L3"/>
    </sheetView>
  </sheetViews>
  <sheetFormatPr defaultRowHeight="18.75" x14ac:dyDescent="0.4"/>
  <sheetData>
    <row r="3" spans="3:12" x14ac:dyDescent="0.4">
      <c r="C3">
        <v>9</v>
      </c>
      <c r="L3">
        <v>31</v>
      </c>
    </row>
    <row r="4" spans="3:12" x14ac:dyDescent="0.4">
      <c r="C4">
        <v>31</v>
      </c>
      <c r="L4">
        <v>29</v>
      </c>
    </row>
    <row r="5" spans="3:12" x14ac:dyDescent="0.4">
      <c r="C5">
        <v>30</v>
      </c>
      <c r="L5">
        <v>31</v>
      </c>
    </row>
    <row r="6" spans="3:12" x14ac:dyDescent="0.4">
      <c r="C6">
        <v>31</v>
      </c>
      <c r="L6">
        <v>30</v>
      </c>
    </row>
    <row r="7" spans="3:12" x14ac:dyDescent="0.4">
      <c r="C7">
        <v>30</v>
      </c>
      <c r="L7">
        <v>31</v>
      </c>
    </row>
    <row r="8" spans="3:12" x14ac:dyDescent="0.4">
      <c r="C8">
        <v>31</v>
      </c>
      <c r="L8">
        <v>30</v>
      </c>
    </row>
    <row r="9" spans="3:12" x14ac:dyDescent="0.4">
      <c r="C9">
        <v>28</v>
      </c>
      <c r="L9">
        <v>31</v>
      </c>
    </row>
    <row r="10" spans="3:12" x14ac:dyDescent="0.4">
      <c r="C10">
        <v>31</v>
      </c>
      <c r="L10">
        <v>31</v>
      </c>
    </row>
    <row r="11" spans="3:12" x14ac:dyDescent="0.4">
      <c r="C11">
        <v>31</v>
      </c>
      <c r="H11">
        <v>21</v>
      </c>
      <c r="L11">
        <v>30</v>
      </c>
    </row>
    <row r="12" spans="3:12" x14ac:dyDescent="0.4">
      <c r="C12">
        <v>30</v>
      </c>
      <c r="H12">
        <v>9</v>
      </c>
      <c r="L12">
        <v>31</v>
      </c>
    </row>
    <row r="13" spans="3:12" x14ac:dyDescent="0.4">
      <c r="C13">
        <v>31</v>
      </c>
      <c r="L13">
        <v>30</v>
      </c>
    </row>
    <row r="14" spans="3:12" x14ac:dyDescent="0.4">
      <c r="C14">
        <v>30</v>
      </c>
      <c r="L14">
        <v>31</v>
      </c>
    </row>
    <row r="15" spans="3:12" x14ac:dyDescent="0.4">
      <c r="C15">
        <v>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2021-09-14T06:35:57Z</dcterms:modified>
</cp:coreProperties>
</file>