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1EBBEA59-E947-41E6-ADC8-5E751A7BECEC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</sheets>
  <definedNames>
    <definedName name="_xlnm.Print_Area" localSheetId="0">Sheet1!$A$1:$V$234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5" i="1" l="1"/>
  <c r="D160" i="1"/>
  <c r="Q152" i="1"/>
  <c r="D126" i="1" l="1"/>
  <c r="Q126" i="1" s="1"/>
  <c r="Q112" i="1"/>
  <c r="Q66" i="1" l="1"/>
  <c r="Q70" i="1" s="1"/>
  <c r="D74" i="1" s="1"/>
  <c r="Q74" i="1" s="1"/>
  <c r="D213" i="1" l="1"/>
  <c r="S37" i="1" l="1"/>
  <c r="S41" i="1" s="1"/>
  <c r="J213" i="1" l="1"/>
  <c r="Q213" i="1" s="1"/>
  <c r="Q217" i="1" s="1"/>
  <c r="J160" i="1"/>
  <c r="Q160" i="1" s="1"/>
  <c r="Q164" i="1" s="1"/>
  <c r="D170" i="1" l="1"/>
  <c r="Q170" i="1" s="1"/>
  <c r="D223" i="1"/>
  <c r="Q223" i="1" s="1"/>
  <c r="D117" i="1" l="1"/>
  <c r="Q117" i="1" s="1"/>
  <c r="Q122" i="1" s="1"/>
  <c r="D131" i="1" l="1"/>
  <c r="Q131" i="1" s="1"/>
  <c r="D45" i="1"/>
  <c r="Q45" i="1" s="1"/>
</calcChain>
</file>

<file path=xl/sharedStrings.xml><?xml version="1.0" encoding="utf-8"?>
<sst xmlns="http://schemas.openxmlformats.org/spreadsheetml/2006/main" count="197" uniqueCount="97">
  <si>
    <t>【売上高方式（年間売上高方式）】</t>
    <phoneticPr fontId="1"/>
  </si>
  <si>
    <t>　はい</t>
    <phoneticPr fontId="1"/>
  </si>
  <si>
    <t>　いいえ</t>
    <phoneticPr fontId="1"/>
  </si>
  <si>
    <t>　以下のフロー図の質問を基に、該当する計算方法を選択していただき、数値を記入してください。</t>
    <phoneticPr fontId="1"/>
  </si>
  <si>
    <t>P4へお進みください</t>
    <rPh sb="4" eb="5">
      <t>スス</t>
    </rPh>
    <phoneticPr fontId="1"/>
  </si>
  <si>
    <t>中小企業または個人事業主ですか？</t>
    <rPh sb="7" eb="9">
      <t>コジン</t>
    </rPh>
    <rPh sb="9" eb="12">
      <t>ジギョウヌシ</t>
    </rPh>
    <phoneticPr fontId="1"/>
  </si>
  <si>
    <t>P5へお進みください</t>
    <rPh sb="4" eb="5">
      <t>スス</t>
    </rPh>
    <phoneticPr fontId="1"/>
  </si>
  <si>
    <t>売上高減少方式(P3)も選択可能です</t>
    <phoneticPr fontId="1"/>
  </si>
  <si>
    <t>①</t>
    <phoneticPr fontId="1"/>
  </si>
  <si>
    <t>÷</t>
    <phoneticPr fontId="1"/>
  </si>
  <si>
    <t>×</t>
    <phoneticPr fontId="1"/>
  </si>
  <si>
    <t>＝</t>
    <phoneticPr fontId="1"/>
  </si>
  <si>
    <t>②</t>
    <phoneticPr fontId="1"/>
  </si>
  <si>
    <t>千円単位切上</t>
    <phoneticPr fontId="1"/>
  </si>
  <si>
    <t>協力金単価</t>
    <rPh sb="0" eb="3">
      <t>キョウリョクキン</t>
    </rPh>
    <rPh sb="3" eb="5">
      <t>タンカ</t>
    </rPh>
    <phoneticPr fontId="1"/>
  </si>
  <si>
    <t>③</t>
    <phoneticPr fontId="1"/>
  </si>
  <si>
    <t>①の年度日数</t>
    <rPh sb="2" eb="4">
      <t>ネンド</t>
    </rPh>
    <rPh sb="4" eb="6">
      <t>ニッスウ</t>
    </rPh>
    <phoneticPr fontId="1"/>
  </si>
  <si>
    <t>×</t>
    <phoneticPr fontId="1"/>
  </si>
  <si>
    <t>④</t>
    <phoneticPr fontId="1"/>
  </si>
  <si>
    <t>協力金単価は、2万5千円ですので、</t>
    <rPh sb="0" eb="3">
      <t>キョウリョクキン</t>
    </rPh>
    <rPh sb="3" eb="5">
      <t>タンカ</t>
    </rPh>
    <phoneticPr fontId="1"/>
  </si>
  <si>
    <t>当該対象施設の協力金支給額</t>
    <rPh sb="0" eb="2">
      <t>トウガイ</t>
    </rPh>
    <rPh sb="2" eb="4">
      <t>タイショウ</t>
    </rPh>
    <rPh sb="4" eb="6">
      <t>シセツ</t>
    </rPh>
    <rPh sb="7" eb="10">
      <t>キョウリョクキン</t>
    </rPh>
    <rPh sb="10" eb="13">
      <t>シキュウガク</t>
    </rPh>
    <phoneticPr fontId="1"/>
  </si>
  <si>
    <t>　※年間売上高方式（Ｐ1）も選択可能です</t>
    <phoneticPr fontId="1"/>
  </si>
  <si>
    <t>売上高減少方式(P3)も選択可能です。</t>
    <phoneticPr fontId="1"/>
  </si>
  <si>
    <t>支給額の計算が必要です。以下を記入して支給額を確定してください。</t>
    <phoneticPr fontId="1"/>
  </si>
  <si>
    <t>÷</t>
    <phoneticPr fontId="1"/>
  </si>
  <si>
    <t>日</t>
    <rPh sb="0" eb="1">
      <t>ヒ</t>
    </rPh>
    <phoneticPr fontId="1"/>
  </si>
  <si>
    <t>×</t>
    <phoneticPr fontId="1"/>
  </si>
  <si>
    <t>⑤</t>
    <phoneticPr fontId="1"/>
  </si>
  <si>
    <t>⑥</t>
    <phoneticPr fontId="1"/>
  </si>
  <si>
    <t>申請できません</t>
    <phoneticPr fontId="1"/>
  </si>
  <si>
    <t>-</t>
    <phoneticPr fontId="1"/>
  </si>
  <si>
    <t>⑦</t>
    <phoneticPr fontId="1"/>
  </si>
  <si>
    <t>【上限額の計算】</t>
    <rPh sb="1" eb="4">
      <t>ジョウゲンガク</t>
    </rPh>
    <rPh sb="5" eb="7">
      <t>ケイサン</t>
    </rPh>
    <phoneticPr fontId="1"/>
  </si>
  <si>
    <t>上限額*</t>
    <rPh sb="0" eb="3">
      <t>ジョウゲンガク</t>
    </rPh>
    <phoneticPr fontId="1"/>
  </si>
  <si>
    <t>*千円単位切上</t>
    <rPh sb="1" eb="3">
      <t>センエン</t>
    </rPh>
    <rPh sb="3" eb="5">
      <t>タンイ</t>
    </rPh>
    <rPh sb="5" eb="7">
      <t>キリアゲ</t>
    </rPh>
    <phoneticPr fontId="1"/>
  </si>
  <si>
    <t>営業開始日</t>
    <rPh sb="0" eb="2">
      <t>エイギョウ</t>
    </rPh>
    <rPh sb="2" eb="4">
      <t>カイシ</t>
    </rPh>
    <rPh sb="4" eb="5">
      <t>ヒ</t>
    </rPh>
    <phoneticPr fontId="1"/>
  </si>
  <si>
    <t>÷</t>
    <phoneticPr fontId="1"/>
  </si>
  <si>
    <t>＝</t>
    <phoneticPr fontId="1"/>
  </si>
  <si>
    <t>×</t>
    <phoneticPr fontId="1"/>
  </si>
  <si>
    <t>開業日数</t>
    <rPh sb="0" eb="2">
      <t>カイギョウ</t>
    </rPh>
    <rPh sb="2" eb="4">
      <t>ニッスウ</t>
    </rPh>
    <phoneticPr fontId="1"/>
  </si>
  <si>
    <t>④</t>
    <phoneticPr fontId="1"/>
  </si>
  <si>
    <t>営業開始日から令和2年12月31日までの開業日数</t>
    <rPh sb="0" eb="2">
      <t>エイギョウ</t>
    </rPh>
    <rPh sb="2" eb="4">
      <t>カイシ</t>
    </rPh>
    <rPh sb="4" eb="5">
      <t>ヒ</t>
    </rPh>
    <rPh sb="7" eb="9">
      <t>レイワ</t>
    </rPh>
    <rPh sb="10" eb="11">
      <t>ネン</t>
    </rPh>
    <rPh sb="13" eb="14">
      <t>ガツ</t>
    </rPh>
    <rPh sb="16" eb="17">
      <t>ヒ</t>
    </rPh>
    <rPh sb="20" eb="22">
      <t>カイギョウ</t>
    </rPh>
    <rPh sb="22" eb="24">
      <t>ニッスウ</t>
    </rPh>
    <phoneticPr fontId="1"/>
  </si>
  <si>
    <t>営業開始日から令和2年12月31日までの売上高の合計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3" eb="14">
      <t>ガツ</t>
    </rPh>
    <rPh sb="16" eb="17">
      <t>ニチ</t>
    </rPh>
    <rPh sb="20" eb="22">
      <t>ウリアゲ</t>
    </rPh>
    <rPh sb="22" eb="23">
      <t>ダカ</t>
    </rPh>
    <rPh sb="24" eb="26">
      <t>ゴウケイ</t>
    </rPh>
    <phoneticPr fontId="1"/>
  </si>
  <si>
    <t>営業開始日から令和2年12月31日までの1日当たりの売上高×0.3</t>
    <rPh sb="0" eb="2">
      <t>エイギョウ</t>
    </rPh>
    <rPh sb="2" eb="5">
      <t>カイシビ</t>
    </rPh>
    <rPh sb="7" eb="9">
      <t>レイワ</t>
    </rPh>
    <rPh sb="10" eb="11">
      <t>ネン</t>
    </rPh>
    <rPh sb="13" eb="14">
      <t>ガツ</t>
    </rPh>
    <rPh sb="16" eb="17">
      <t>ニチ</t>
    </rPh>
    <rPh sb="21" eb="22">
      <t>ヒ</t>
    </rPh>
    <rPh sb="22" eb="23">
      <t>ア</t>
    </rPh>
    <rPh sb="26" eb="28">
      <t>ウリアゲ</t>
    </rPh>
    <rPh sb="28" eb="29">
      <t>ダカ</t>
    </rPh>
    <phoneticPr fontId="1"/>
  </si>
  <si>
    <t xml:space="preserve">  令和元年度又は令和２年度の年間売上高</t>
    <phoneticPr fontId="1"/>
  </si>
  <si>
    <t>令和元年度又は令和２年度の1日当たり売上高×0.3</t>
    <rPh sb="14" eb="15">
      <t>ヒ</t>
    </rPh>
    <rPh sb="15" eb="16">
      <t>ア</t>
    </rPh>
    <rPh sb="18" eb="20">
      <t>ウリアゲ</t>
    </rPh>
    <rPh sb="20" eb="21">
      <t>タカ</t>
    </rPh>
    <phoneticPr fontId="1"/>
  </si>
  <si>
    <t xml:space="preserve">  ※中小企業とは、飲食業については資本金の額又は出資の総額が５，０００万円以下の会社又は</t>
    <phoneticPr fontId="1"/>
  </si>
  <si>
    <t>　　 常時使用する従業員の数が５０人以下の会社及び個人。ただし、カラオケなどのサービス業について</t>
    <phoneticPr fontId="1"/>
  </si>
  <si>
    <t xml:space="preserve">     は、資本金の額又は出資の総額が５，０００万円以下の会社又は常時使用する従業員の数が</t>
    <phoneticPr fontId="1"/>
  </si>
  <si>
    <t>　　１００人以下の会社及び個人。</t>
    <phoneticPr fontId="1"/>
  </si>
  <si>
    <t>令和元年、2年（法人の場合は決算年度）の年間売上高が3,041万6,545円(年度日数：365日)、</t>
    <rPh sb="8" eb="10">
      <t>ホウジン</t>
    </rPh>
    <rPh sb="11" eb="13">
      <t>バアイ</t>
    </rPh>
    <rPh sb="14" eb="16">
      <t>ケッサン</t>
    </rPh>
    <rPh sb="16" eb="17">
      <t>ネン</t>
    </rPh>
    <rPh sb="17" eb="18">
      <t>ド</t>
    </rPh>
    <phoneticPr fontId="1"/>
  </si>
  <si>
    <t>又は、3,049万9,878円(年度日数：366日)を超えますか？
　　　　　　　</t>
    <phoneticPr fontId="1"/>
  </si>
  <si>
    <t xml:space="preserve">   まるわかりシート」（自動計算）</t>
    <phoneticPr fontId="1"/>
  </si>
  <si>
    <t>　 のオ．またはカ．に対応</t>
    <rPh sb="11" eb="13">
      <t>タイオウ</t>
    </rPh>
    <phoneticPr fontId="1"/>
  </si>
  <si>
    <t>　 のウ．またはエ．に対応</t>
    <rPh sb="11" eb="13">
      <t>タイオウ</t>
    </rPh>
    <phoneticPr fontId="1"/>
  </si>
  <si>
    <t>　 のア．またはイ．に対応</t>
    <rPh sb="11" eb="13">
      <t>タイオウ</t>
    </rPh>
    <phoneticPr fontId="1"/>
  </si>
  <si>
    <t>　 のキ．に対応</t>
    <rPh sb="6" eb="8">
      <t>タイオウ</t>
    </rPh>
    <phoneticPr fontId="1"/>
  </si>
  <si>
    <t>　 のク．に対応</t>
    <rPh sb="6" eb="8">
      <t>タイオウ</t>
    </rPh>
    <phoneticPr fontId="1"/>
  </si>
  <si>
    <r>
      <t>※記入する売上高は</t>
    </r>
    <r>
      <rPr>
        <b/>
        <u/>
        <sz val="11"/>
        <color theme="1"/>
        <rFont val="Meiryo UI"/>
        <family val="3"/>
        <charset val="128"/>
      </rPr>
      <t>消費税及び地方消費税を除いた金額</t>
    </r>
    <r>
      <rPr>
        <sz val="11"/>
        <color theme="1"/>
        <rFont val="Meiryo UI"/>
        <family val="3"/>
        <charset val="128"/>
      </rPr>
      <t>としてください。</t>
    </r>
    <phoneticPr fontId="1"/>
  </si>
  <si>
    <r>
      <t>※記入する売上高は</t>
    </r>
    <r>
      <rPr>
        <b/>
        <u/>
        <sz val="11"/>
        <color theme="1"/>
        <rFont val="Meiryo UI"/>
        <family val="3"/>
        <charset val="128"/>
      </rPr>
      <t>消費税及び地方消費税を除いた金額</t>
    </r>
    <r>
      <rPr>
        <sz val="11"/>
        <color theme="1"/>
        <rFont val="Meiryo UI"/>
        <family val="3"/>
        <charset val="128"/>
      </rPr>
      <t>としてください。</t>
    </r>
    <phoneticPr fontId="1"/>
  </si>
  <si>
    <t>※こちらに該当する場合は、右側にチェック</t>
    <rPh sb="5" eb="7">
      <t>ガイトウ</t>
    </rPh>
    <rPh sb="9" eb="11">
      <t>バアイ</t>
    </rPh>
    <rPh sb="13" eb="15">
      <t>ミギガワ</t>
    </rPh>
    <phoneticPr fontId="1"/>
  </si>
  <si>
    <t>②</t>
    <phoneticPr fontId="1"/>
  </si>
  <si>
    <t>③</t>
    <phoneticPr fontId="1"/>
  </si>
  <si>
    <t>④</t>
    <phoneticPr fontId="1"/>
  </si>
  <si>
    <t>①</t>
    <phoneticPr fontId="1"/>
  </si>
  <si>
    <t>⑧</t>
    <phoneticPr fontId="1"/>
  </si>
  <si>
    <t>※令和元年又は令和2年9月の売上が不明な場合でも計算が可能です</t>
    <rPh sb="24" eb="26">
      <t>ケイサン</t>
    </rPh>
    <phoneticPr fontId="1"/>
  </si>
  <si>
    <t>対象施設の開業日は令和2年9月4日以降ですか？</t>
    <rPh sb="0" eb="2">
      <t>タイショウ</t>
    </rPh>
    <rPh sb="2" eb="4">
      <t>シセツ</t>
    </rPh>
    <rPh sb="5" eb="7">
      <t>カイギョウ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イコウ</t>
    </rPh>
    <phoneticPr fontId="1"/>
  </si>
  <si>
    <t>P3へお進みください
※令和2年9月4日以降に開業した場合は対象外です。</t>
    <rPh sb="4" eb="5">
      <t>スス</t>
    </rPh>
    <rPh sb="12" eb="14">
      <t>レイワ</t>
    </rPh>
    <rPh sb="15" eb="16">
      <t>ネン</t>
    </rPh>
    <rPh sb="17" eb="18">
      <t>ガツ</t>
    </rPh>
    <rPh sb="19" eb="20">
      <t>ヒ</t>
    </rPh>
    <rPh sb="20" eb="22">
      <t>イコウ</t>
    </rPh>
    <rPh sb="23" eb="25">
      <t>カイギョウ</t>
    </rPh>
    <rPh sb="27" eb="29">
      <t>バアイ</t>
    </rPh>
    <rPh sb="30" eb="33">
      <t>タイショウガイ</t>
    </rPh>
    <phoneticPr fontId="1"/>
  </si>
  <si>
    <t>　※9月方式(P2)も選択可能です</t>
    <phoneticPr fontId="1"/>
  </si>
  <si>
    <t>対象施設の開業日は令和2年1月2日から令和2年9月</t>
    <rPh sb="0" eb="2">
      <t>タイショウ</t>
    </rPh>
    <rPh sb="2" eb="4">
      <t>シセツ</t>
    </rPh>
    <rPh sb="5" eb="7">
      <t>カイギョウ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phoneticPr fontId="1"/>
  </si>
  <si>
    <t>3日の間で、かつ白色申告をしている個人事業主ですか？</t>
    <rPh sb="3" eb="4">
      <t>アイダ</t>
    </rPh>
    <rPh sb="8" eb="10">
      <t>シロイロ</t>
    </rPh>
    <rPh sb="10" eb="12">
      <t>シンコク</t>
    </rPh>
    <rPh sb="17" eb="19">
      <t>コジン</t>
    </rPh>
    <rPh sb="19" eb="22">
      <t>ジギョウヌシ</t>
    </rPh>
    <phoneticPr fontId="1"/>
  </si>
  <si>
    <t>9月方式(P2)、</t>
    <phoneticPr fontId="1"/>
  </si>
  <si>
    <t>【売上高方式（9月方式）】</t>
    <phoneticPr fontId="1"/>
  </si>
  <si>
    <t>令和元年又は令和２年いずれかの9月の売上は</t>
    <phoneticPr fontId="1"/>
  </si>
  <si>
    <t>令和元年又は令和2年9月の売上高</t>
    <rPh sb="15" eb="16">
      <t>タカ</t>
    </rPh>
    <phoneticPr fontId="1"/>
  </si>
  <si>
    <t>【売上高減少方式（9月方式）】</t>
    <phoneticPr fontId="1"/>
  </si>
  <si>
    <t>令和元年又は令和2年いずれかの9月と比べて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phoneticPr fontId="1"/>
  </si>
  <si>
    <t>令和3年9月の売上高は減少していますか？</t>
    <rPh sb="0" eb="2">
      <t>レイワ</t>
    </rPh>
    <rPh sb="3" eb="4">
      <t>ネン</t>
    </rPh>
    <phoneticPr fontId="1"/>
  </si>
  <si>
    <t>令和元年又は令和2年9月の売上高</t>
    <phoneticPr fontId="1"/>
  </si>
  <si>
    <t>令和3年9月の売上高</t>
    <phoneticPr fontId="1"/>
  </si>
  <si>
    <t>令和3年から令和元年又は令和2年の
9月の売上高減少</t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9" eb="20">
      <t>ガツ</t>
    </rPh>
    <rPh sb="21" eb="23">
      <t>ウリアゲ</t>
    </rPh>
    <rPh sb="23" eb="24">
      <t>タカ</t>
    </rPh>
    <rPh sb="24" eb="26">
      <t>ゲンショウ</t>
    </rPh>
    <phoneticPr fontId="1"/>
  </si>
  <si>
    <t>令和3年から令和元年又は令和2年の
9月の1日あたり売上高減少単価×0.4</t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9" eb="20">
      <t>ガツ</t>
    </rPh>
    <rPh sb="22" eb="23">
      <t>ヒ</t>
    </rPh>
    <rPh sb="26" eb="28">
      <t>ウリアゲ</t>
    </rPh>
    <rPh sb="28" eb="29">
      <t>タカ</t>
    </rPh>
    <rPh sb="29" eb="31">
      <t>ゲンショウ</t>
    </rPh>
    <rPh sb="31" eb="33">
      <t>タンカ</t>
    </rPh>
    <phoneticPr fontId="1"/>
  </si>
  <si>
    <t>令和元年又は令和2年9月の売上高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5">
      <t>ウリアゲ</t>
    </rPh>
    <rPh sb="15" eb="16">
      <t>ダカ</t>
    </rPh>
    <phoneticPr fontId="1"/>
  </si>
  <si>
    <t>【令和2年1月～令和2年9月開業特例（令和2年1月2日～9月3日に開業した店舗を持つ白色申告を
している個人事業主）】</t>
    <rPh sb="19" eb="21">
      <t>レイワ</t>
    </rPh>
    <rPh sb="22" eb="23">
      <t>ネン</t>
    </rPh>
    <rPh sb="24" eb="25">
      <t>ガツ</t>
    </rPh>
    <rPh sb="26" eb="27">
      <t>ヒ</t>
    </rPh>
    <rPh sb="29" eb="30">
      <t>ガツ</t>
    </rPh>
    <rPh sb="31" eb="32">
      <t>ヒ</t>
    </rPh>
    <rPh sb="33" eb="35">
      <t>カイギョウ</t>
    </rPh>
    <rPh sb="37" eb="39">
      <t>テンポ</t>
    </rPh>
    <rPh sb="40" eb="41">
      <t>モ</t>
    </rPh>
    <rPh sb="42" eb="46">
      <t>シロイロシンコク</t>
    </rPh>
    <rPh sb="52" eb="54">
      <t>コジン</t>
    </rPh>
    <rPh sb="54" eb="57">
      <t>ジギョウヌシ</t>
    </rPh>
    <phoneticPr fontId="1"/>
  </si>
  <si>
    <t>【新規開業特例（令和2年9月4日以降に営業開始した店舗）】</t>
    <rPh sb="1" eb="3">
      <t>シンキ</t>
    </rPh>
    <rPh sb="3" eb="5">
      <t>カイギョウ</t>
    </rPh>
    <rPh sb="5" eb="7">
      <t>トクレイ</t>
    </rPh>
    <rPh sb="8" eb="10">
      <t>レイワ</t>
    </rPh>
    <rPh sb="11" eb="12">
      <t>ネン</t>
    </rPh>
    <rPh sb="13" eb="14">
      <t>ガツ</t>
    </rPh>
    <rPh sb="15" eb="16">
      <t>ヒ</t>
    </rPh>
    <rPh sb="16" eb="18">
      <t>イコウ</t>
    </rPh>
    <rPh sb="19" eb="21">
      <t>エイギョウ</t>
    </rPh>
    <rPh sb="21" eb="23">
      <t>カイシ</t>
    </rPh>
    <rPh sb="25" eb="27">
      <t>テンポ</t>
    </rPh>
    <phoneticPr fontId="1"/>
  </si>
  <si>
    <t>営業開始日から令和3年9月2日までの売上高の合計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ウリアゲ</t>
    </rPh>
    <rPh sb="20" eb="21">
      <t>ダカ</t>
    </rPh>
    <rPh sb="22" eb="24">
      <t>ゴウケイ</t>
    </rPh>
    <phoneticPr fontId="1"/>
  </si>
  <si>
    <t>営業開始日から令和3年9月2日までの開業日数</t>
    <rPh sb="0" eb="2">
      <t>エイギョウ</t>
    </rPh>
    <rPh sb="2" eb="4">
      <t>カイシ</t>
    </rPh>
    <rPh sb="4" eb="5">
      <t>ヒ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カイギョウ</t>
    </rPh>
    <rPh sb="20" eb="22">
      <t>ニッスウ</t>
    </rPh>
    <phoneticPr fontId="1"/>
  </si>
  <si>
    <t>営業開始日から令和3年9月2日までの1日当たりの売上高×0.3</t>
    <rPh sb="0" eb="2">
      <t>エイギョウ</t>
    </rPh>
    <rPh sb="2" eb="5">
      <t>カイシビ</t>
    </rPh>
    <rPh sb="7" eb="9">
      <t>レイワ</t>
    </rPh>
    <rPh sb="10" eb="11">
      <t>ネン</t>
    </rPh>
    <rPh sb="12" eb="13">
      <t>ガツ</t>
    </rPh>
    <rPh sb="14" eb="15">
      <t>ニチ</t>
    </rPh>
    <rPh sb="19" eb="20">
      <t>ヒ</t>
    </rPh>
    <rPh sb="20" eb="21">
      <t>ア</t>
    </rPh>
    <rPh sb="24" eb="26">
      <t>ウリアゲ</t>
    </rPh>
    <rPh sb="26" eb="27">
      <t>ダカ</t>
    </rPh>
    <phoneticPr fontId="1"/>
  </si>
  <si>
    <t>令和元年又は令和2年9月の1日あたりの売上高×0.3</t>
    <rPh sb="14" eb="15">
      <t>ニチ</t>
    </rPh>
    <rPh sb="19" eb="21">
      <t>ウリアゲ</t>
    </rPh>
    <rPh sb="21" eb="22">
      <t>ダカ</t>
    </rPh>
    <phoneticPr fontId="1"/>
  </si>
  <si>
    <t>249万9,990円（1日当たり8万3,333円）を超えますか？</t>
    <phoneticPr fontId="1"/>
  </si>
  <si>
    <t>対象施設の開業日は令和3年8月5日以降ですか？</t>
    <rPh sb="0" eb="2">
      <t>タイショウ</t>
    </rPh>
    <rPh sb="2" eb="4">
      <t>シセツ</t>
    </rPh>
    <rPh sb="5" eb="7">
      <t>カイギョウ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イコウ</t>
    </rPh>
    <phoneticPr fontId="1"/>
  </si>
  <si>
    <t>C.1施設当たりの協力金支給額計算フローチャート（手計算可能）</t>
    <rPh sb="3" eb="5">
      <t>シセツ</t>
    </rPh>
    <rPh sb="5" eb="6">
      <t>ア</t>
    </rPh>
    <phoneticPr fontId="1"/>
  </si>
  <si>
    <t>当該対象施設の協力金支給額は、35万円です。</t>
    <rPh sb="0" eb="2">
      <t>トウガイ</t>
    </rPh>
    <rPh sb="2" eb="4">
      <t>タイショウ</t>
    </rPh>
    <rPh sb="4" eb="6">
      <t>シセツ</t>
    </rPh>
    <rPh sb="7" eb="10">
      <t>キョウリョクキン</t>
    </rPh>
    <rPh sb="12" eb="13">
      <t>ガク</t>
    </rPh>
    <rPh sb="17" eb="18">
      <t>マン</t>
    </rPh>
    <rPh sb="18" eb="19">
      <t>エン</t>
    </rPh>
    <phoneticPr fontId="1"/>
  </si>
  <si>
    <t>　支給額の計算が必要です。以下を記入して支給額を確定してください。</t>
    <phoneticPr fontId="1"/>
  </si>
  <si>
    <t>当該対象施設の協力金支給額</t>
    <rPh sb="0" eb="2">
      <t>トウガイ</t>
    </rPh>
    <rPh sb="2" eb="4">
      <t>タイショウ</t>
    </rPh>
    <rPh sb="4" eb="6">
      <t>シセツ</t>
    </rPh>
    <rPh sb="7" eb="10">
      <t>キョウリョクキン</t>
    </rPh>
    <rPh sb="12" eb="13">
      <t>ガク</t>
    </rPh>
    <phoneticPr fontId="1"/>
  </si>
  <si>
    <t>※A.1施設当たりの協力金支給額</t>
    <rPh sb="4" eb="6">
      <t>シセツ</t>
    </rPh>
    <rPh sb="6" eb="7">
      <t>ア</t>
    </rPh>
    <rPh sb="10" eb="13">
      <t>キョウリョクキン</t>
    </rPh>
    <rPh sb="15" eb="1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</si>
</sst>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General&quot;日&quot;"/>
    <numFmt numFmtId="178" formatCode="#,##0.0&quot;円&quot;"/>
    <numFmt numFmtId="179" formatCode="#,##0&quot;円&quot;"/>
    <numFmt numFmtId="180" formatCode="General&quot;日&quot;&quot;間&quot;"/>
    <numFmt numFmtId="181" formatCode="yyyy/m/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rgb="FF000000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8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1" xfId="0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/>
    <xf numFmtId="0" fontId="5" fillId="0" borderId="13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4" fillId="0" borderId="0" xfId="1" applyBorder="1" applyAlignment="1">
      <alignment horizontal="center" vertical="center" wrapText="1"/>
    </xf>
    <xf numFmtId="0" fontId="2" fillId="0" borderId="4" xfId="0" applyFont="1" applyBorder="1"/>
    <xf numFmtId="0" fontId="5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178" fontId="2" fillId="0" borderId="5" xfId="2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79" fontId="2" fillId="0" borderId="5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6" xfId="0" applyFont="1" applyFill="1" applyBorder="1" applyAlignment="1"/>
    <xf numFmtId="179" fontId="2" fillId="0" borderId="16" xfId="2" applyNumberFormat="1" applyFont="1" applyFill="1" applyBorder="1" applyAlignment="1"/>
    <xf numFmtId="14" fontId="2" fillId="0" borderId="0" xfId="0" applyNumberFormat="1" applyFont="1"/>
    <xf numFmtId="0" fontId="2" fillId="0" borderId="0" xfId="0" applyNumberFormat="1" applyFont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6" fillId="0" borderId="0" xfId="1" applyFont="1" applyBorder="1"/>
    <xf numFmtId="0" fontId="6" fillId="0" borderId="0" xfId="1" applyFont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9" fontId="2" fillId="4" borderId="14" xfId="2" applyNumberFormat="1" applyFont="1" applyFill="1" applyBorder="1" applyAlignment="1" applyProtection="1">
      <alignment horizontal="center"/>
    </xf>
    <xf numFmtId="179" fontId="2" fillId="4" borderId="9" xfId="2" applyNumberFormat="1" applyFont="1" applyFill="1" applyBorder="1" applyAlignment="1" applyProtection="1">
      <alignment horizontal="center"/>
    </xf>
    <xf numFmtId="0" fontId="2" fillId="0" borderId="15" xfId="0" applyFont="1" applyBorder="1" applyAlignment="1">
      <alignment horizontal="center"/>
    </xf>
    <xf numFmtId="18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9" fontId="2" fillId="4" borderId="15" xfId="2" applyNumberFormat="1" applyFont="1" applyFill="1" applyBorder="1" applyAlignment="1" applyProtection="1">
      <alignment horizontal="center"/>
    </xf>
    <xf numFmtId="179" fontId="2" fillId="4" borderId="7" xfId="2" applyNumberFormat="1" applyFont="1" applyFill="1" applyBorder="1" applyAlignment="1" applyProtection="1">
      <alignment horizontal="center"/>
    </xf>
    <xf numFmtId="179" fontId="2" fillId="4" borderId="8" xfId="2" applyNumberFormat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9" fontId="2" fillId="4" borderId="9" xfId="0" applyNumberFormat="1" applyFont="1" applyFill="1" applyBorder="1" applyAlignment="1" applyProtection="1">
      <alignment horizontal="center"/>
    </xf>
    <xf numFmtId="179" fontId="2" fillId="4" borderId="15" xfId="0" applyNumberFormat="1" applyFont="1" applyFill="1" applyBorder="1" applyAlignment="1" applyProtection="1">
      <alignment horizontal="center"/>
    </xf>
    <xf numFmtId="179" fontId="2" fillId="4" borderId="14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179" fontId="2" fillId="3" borderId="9" xfId="0" applyNumberFormat="1" applyFont="1" applyFill="1" applyBorder="1" applyAlignment="1" applyProtection="1">
      <alignment horizontal="center"/>
      <protection locked="0"/>
    </xf>
    <xf numFmtId="179" fontId="2" fillId="3" borderId="15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9" fontId="2" fillId="4" borderId="14" xfId="2" applyNumberFormat="1" applyFont="1" applyFill="1" applyBorder="1" applyAlignment="1" applyProtection="1">
      <alignment horizontal="center" vertical="center"/>
    </xf>
    <xf numFmtId="179" fontId="2" fillId="4" borderId="9" xfId="2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7" fontId="2" fillId="4" borderId="14" xfId="2" applyNumberFormat="1" applyFont="1" applyFill="1" applyBorder="1" applyAlignment="1" applyProtection="1">
      <alignment horizontal="center" vertical="center"/>
    </xf>
    <xf numFmtId="177" fontId="2" fillId="4" borderId="9" xfId="2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4" borderId="15" xfId="2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8" fontId="2" fillId="4" borderId="9" xfId="2" applyNumberFormat="1" applyFont="1" applyFill="1" applyBorder="1" applyAlignment="1" applyProtection="1">
      <alignment horizontal="center"/>
    </xf>
    <xf numFmtId="178" fontId="2" fillId="4" borderId="15" xfId="2" applyNumberFormat="1" applyFont="1" applyFill="1" applyBorder="1" applyAlignment="1" applyProtection="1">
      <alignment horizontal="center"/>
    </xf>
    <xf numFmtId="176" fontId="5" fillId="3" borderId="9" xfId="0" applyNumberFormat="1" applyFont="1" applyFill="1" applyBorder="1" applyAlignment="1" applyProtection="1">
      <alignment horizontal="center" vertical="center"/>
      <protection locked="0"/>
    </xf>
    <xf numFmtId="176" fontId="5" fillId="3" borderId="15" xfId="0" applyNumberFormat="1" applyFont="1" applyFill="1" applyBorder="1" applyAlignment="1" applyProtection="1">
      <alignment horizontal="center" vertical="center"/>
      <protection locked="0"/>
    </xf>
    <xf numFmtId="177" fontId="2" fillId="3" borderId="13" xfId="0" applyNumberFormat="1" applyFont="1" applyFill="1" applyBorder="1" applyAlignment="1" applyProtection="1">
      <alignment horizontal="center"/>
      <protection locked="0"/>
    </xf>
    <xf numFmtId="177" fontId="2" fillId="3" borderId="14" xfId="0" applyNumberFormat="1" applyFont="1" applyFill="1" applyBorder="1" applyAlignment="1" applyProtection="1">
      <alignment horizontal="center"/>
      <protection locked="0"/>
    </xf>
    <xf numFmtId="177" fontId="2" fillId="3" borderId="9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9" fontId="2" fillId="3" borderId="14" xfId="0" applyNumberFormat="1" applyFont="1" applyFill="1" applyBorder="1" applyAlignment="1" applyProtection="1">
      <alignment horizontal="center"/>
      <protection locked="0"/>
    </xf>
    <xf numFmtId="181" fontId="2" fillId="3" borderId="9" xfId="2" applyNumberFormat="1" applyFont="1" applyFill="1" applyBorder="1" applyAlignment="1" applyProtection="1">
      <alignment horizontal="center" vertical="center"/>
      <protection locked="0"/>
    </xf>
    <xf numFmtId="181" fontId="2" fillId="3" borderId="15" xfId="2" applyNumberFormat="1" applyFont="1" applyFill="1" applyBorder="1" applyAlignment="1" applyProtection="1">
      <alignment horizontal="center" vertical="center"/>
      <protection locked="0"/>
    </xf>
    <xf numFmtId="179" fontId="2" fillId="3" borderId="14" xfId="2" applyNumberFormat="1" applyFont="1" applyFill="1" applyBorder="1" applyAlignment="1" applyProtection="1">
      <alignment horizontal="center" vertical="center"/>
      <protection locked="0"/>
    </xf>
    <xf numFmtId="179" fontId="2" fillId="3" borderId="9" xfId="2" applyNumberFormat="1" applyFont="1" applyFill="1" applyBorder="1" applyAlignment="1" applyProtection="1">
      <alignment horizontal="center" vertical="center"/>
      <protection locked="0"/>
    </xf>
    <xf numFmtId="179" fontId="2" fillId="4" borderId="2" xfId="2" applyNumberFormat="1" applyFont="1" applyFill="1" applyBorder="1" applyAlignment="1" applyProtection="1">
      <alignment horizontal="center" vertical="center" wrapText="1"/>
    </xf>
    <xf numFmtId="179" fontId="2" fillId="4" borderId="3" xfId="2" applyNumberFormat="1" applyFont="1" applyFill="1" applyBorder="1" applyAlignment="1" applyProtection="1">
      <alignment horizontal="center" vertical="center" wrapText="1"/>
    </xf>
    <xf numFmtId="179" fontId="2" fillId="4" borderId="0" xfId="2" applyNumberFormat="1" applyFont="1" applyFill="1" applyBorder="1" applyAlignment="1" applyProtection="1">
      <alignment horizontal="center" vertical="center" wrapText="1"/>
    </xf>
    <xf numFmtId="179" fontId="2" fillId="4" borderId="5" xfId="2" applyNumberFormat="1" applyFont="1" applyFill="1" applyBorder="1" applyAlignment="1" applyProtection="1">
      <alignment horizontal="center" vertical="center" wrapText="1"/>
    </xf>
    <xf numFmtId="179" fontId="2" fillId="4" borderId="7" xfId="2" applyNumberFormat="1" applyFont="1" applyFill="1" applyBorder="1" applyAlignment="1" applyProtection="1">
      <alignment horizontal="center" vertical="center" wrapText="1"/>
    </xf>
    <xf numFmtId="179" fontId="2" fillId="4" borderId="8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176" fontId="2" fillId="4" borderId="14" xfId="0" applyNumberFormat="1" applyFont="1" applyFill="1" applyBorder="1" applyAlignment="1" applyProtection="1">
      <alignment horizontal="center"/>
    </xf>
    <xf numFmtId="176" fontId="2" fillId="4" borderId="9" xfId="0" applyNumberFormat="1" applyFont="1" applyFill="1" applyBorder="1" applyAlignment="1" applyProtection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4</xdr:col>
      <xdr:colOff>0</xdr:colOff>
      <xdr:row>32</xdr:row>
      <xdr:rowOff>9525</xdr:rowOff>
    </xdr:to>
    <xdr:cxnSp macro="">
      <xdr:nvCxnSpPr>
        <xdr:cNvPr id="211" name="直線矢印コネクタ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>
          <a:off x="904875" y="5153025"/>
          <a:ext cx="0" cy="1009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0</xdr:rowOff>
    </xdr:from>
    <xdr:to>
      <xdr:col>4</xdr:col>
      <xdr:colOff>9525</xdr:colOff>
      <xdr:row>15</xdr:row>
      <xdr:rowOff>9525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914400" y="2352675"/>
          <a:ext cx="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18</xdr:row>
      <xdr:rowOff>19050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904875" y="2952750"/>
          <a:ext cx="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13</xdr:row>
      <xdr:rowOff>190500</xdr:rowOff>
    </xdr:from>
    <xdr:to>
      <xdr:col>19</xdr:col>
      <xdr:colOff>0</xdr:colOff>
      <xdr:row>18</xdr:row>
      <xdr:rowOff>47625</xdr:rowOff>
    </xdr:to>
    <xdr:cxnSp macro="">
      <xdr:nvCxnSpPr>
        <xdr:cNvPr id="1127" name="直線矢印コネクタ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CxnSpPr/>
      </xdr:nvCxnSpPr>
      <xdr:spPr>
        <a:xfrm>
          <a:off x="5962650" y="2343150"/>
          <a:ext cx="0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18</xdr:row>
      <xdr:rowOff>0</xdr:rowOff>
    </xdr:to>
    <xdr:cxnSp macro="">
      <xdr:nvCxnSpPr>
        <xdr:cNvPr id="1134" name="直線矢印コネクタ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CxnSpPr/>
      </xdr:nvCxnSpPr>
      <xdr:spPr>
        <a:xfrm>
          <a:off x="3819525" y="2952750"/>
          <a:ext cx="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20</xdr:row>
      <xdr:rowOff>0</xdr:rowOff>
    </xdr:from>
    <xdr:to>
      <xdr:col>8</xdr:col>
      <xdr:colOff>9528</xdr:colOff>
      <xdr:row>22</xdr:row>
      <xdr:rowOff>28575</xdr:rowOff>
    </xdr:to>
    <xdr:cxnSp macro="">
      <xdr:nvCxnSpPr>
        <xdr:cNvPr id="1140" name="直線矢印コネクタ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CxnSpPr/>
      </xdr:nvCxnSpPr>
      <xdr:spPr>
        <a:xfrm>
          <a:off x="2457450" y="3752850"/>
          <a:ext cx="3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190500</xdr:rowOff>
    </xdr:from>
    <xdr:to>
      <xdr:col>12</xdr:col>
      <xdr:colOff>0</xdr:colOff>
      <xdr:row>25</xdr:row>
      <xdr:rowOff>0</xdr:rowOff>
    </xdr:to>
    <xdr:cxnSp macro="">
      <xdr:nvCxnSpPr>
        <xdr:cNvPr id="1162" name="直線矢印コネクタ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CxnSpPr/>
      </xdr:nvCxnSpPr>
      <xdr:spPr>
        <a:xfrm>
          <a:off x="4086225" y="3743325"/>
          <a:ext cx="0" cy="1009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27</xdr:row>
      <xdr:rowOff>9525</xdr:rowOff>
    </xdr:from>
    <xdr:to>
      <xdr:col>12</xdr:col>
      <xdr:colOff>9525</xdr:colOff>
      <xdr:row>27</xdr:row>
      <xdr:rowOff>190500</xdr:rowOff>
    </xdr:to>
    <xdr:cxnSp macro="">
      <xdr:nvCxnSpPr>
        <xdr:cNvPr id="209" name="直線矢印コネクタ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3924300" y="5276850"/>
          <a:ext cx="0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9526</xdr:colOff>
      <xdr:row>27</xdr:row>
      <xdr:rowOff>190500</xdr:rowOff>
    </xdr:from>
    <xdr:to>
      <xdr:col>8</xdr:col>
      <xdr:colOff>295276</xdr:colOff>
      <xdr:row>30</xdr:row>
      <xdr:rowOff>19050</xdr:rowOff>
    </xdr:to>
    <xdr:sp macro="" textlink="">
      <xdr:nvSpPr>
        <xdr:cNvPr id="1167" name="正方形/長方形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714376" y="5381625"/>
          <a:ext cx="2076450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37</xdr:row>
      <xdr:rowOff>171450</xdr:rowOff>
    </xdr:from>
    <xdr:to>
      <xdr:col>9</xdr:col>
      <xdr:colOff>238125</xdr:colOff>
      <xdr:row>41</xdr:row>
      <xdr:rowOff>19050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7124700"/>
          <a:ext cx="2971800" cy="64770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①に、令和２年２月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29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日が含まれる年度の場合は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日、含まれない場合は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365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日を記入してください。</a:t>
          </a:r>
        </a:p>
      </xdr:txBody>
    </xdr:sp>
    <xdr:clientData/>
  </xdr:twoCellAnchor>
  <xdr:twoCellAnchor>
    <xdr:from>
      <xdr:col>9</xdr:col>
      <xdr:colOff>238125</xdr:colOff>
      <xdr:row>37</xdr:row>
      <xdr:rowOff>19050</xdr:rowOff>
    </xdr:from>
    <xdr:to>
      <xdr:col>11</xdr:col>
      <xdr:colOff>0</xdr:colOff>
      <xdr:row>39</xdr:row>
      <xdr:rowOff>95250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3" idx="3"/>
        </xdr:cNvCxnSpPr>
      </xdr:nvCxnSpPr>
      <xdr:spPr>
        <a:xfrm flipV="1">
          <a:off x="3238500" y="6972300"/>
          <a:ext cx="4476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142875</xdr:colOff>
      <xdr:row>37</xdr:row>
      <xdr:rowOff>19050</xdr:rowOff>
    </xdr:from>
    <xdr:to>
      <xdr:col>17</xdr:col>
      <xdr:colOff>142875</xdr:colOff>
      <xdr:row>38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457825" y="6972300"/>
          <a:ext cx="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39</xdr:row>
      <xdr:rowOff>0</xdr:rowOff>
    </xdr:from>
    <xdr:to>
      <xdr:col>15</xdr:col>
      <xdr:colOff>219075</xdr:colOff>
      <xdr:row>41</xdr:row>
      <xdr:rowOff>9525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562350" y="7353300"/>
          <a:ext cx="1323975" cy="4095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15</xdr:col>
      <xdr:colOff>219075</xdr:colOff>
      <xdr:row>40</xdr:row>
      <xdr:rowOff>0</xdr:rowOff>
    </xdr:from>
    <xdr:to>
      <xdr:col>17</xdr:col>
      <xdr:colOff>9525</xdr:colOff>
      <xdr:row>40</xdr:row>
      <xdr:rowOff>4763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27" idx="3"/>
        </xdr:cNvCxnSpPr>
      </xdr:nvCxnSpPr>
      <xdr:spPr>
        <a:xfrm flipV="1">
          <a:off x="4886325" y="7553325"/>
          <a:ext cx="457200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42</xdr:row>
      <xdr:rowOff>0</xdr:rowOff>
    </xdr:from>
    <xdr:to>
      <xdr:col>3</xdr:col>
      <xdr:colOff>314325</xdr:colOff>
      <xdr:row>43</xdr:row>
      <xdr:rowOff>19050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62000" y="7953375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56</xdr:row>
      <xdr:rowOff>9525</xdr:rowOff>
    </xdr:from>
    <xdr:to>
      <xdr:col>4</xdr:col>
      <xdr:colOff>0</xdr:colOff>
      <xdr:row>62</xdr:row>
      <xdr:rowOff>38100</xdr:rowOff>
    </xdr:to>
    <xdr:cxnSp macro="">
      <xdr:nvCxnSpPr>
        <xdr:cNvPr id="1120" name="直線矢印コネクタ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CxnSpPr/>
      </xdr:nvCxnSpPr>
      <xdr:spPr>
        <a:xfrm>
          <a:off x="771525" y="11401425"/>
          <a:ext cx="0" cy="1028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56</xdr:row>
      <xdr:rowOff>19050</xdr:rowOff>
    </xdr:from>
    <xdr:to>
      <xdr:col>10</xdr:col>
      <xdr:colOff>0</xdr:colOff>
      <xdr:row>58</xdr:row>
      <xdr:rowOff>9525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3238500" y="1111567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58</xdr:row>
      <xdr:rowOff>114300</xdr:rowOff>
    </xdr:from>
    <xdr:to>
      <xdr:col>8</xdr:col>
      <xdr:colOff>314325</xdr:colOff>
      <xdr:row>60</xdr:row>
      <xdr:rowOff>133350</xdr:rowOff>
    </xdr:to>
    <xdr:sp macro="" textlink="">
      <xdr:nvSpPr>
        <xdr:cNvPr id="1122" name="正方形/長方形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771525" y="11706225"/>
          <a:ext cx="2085975" cy="41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142875</xdr:colOff>
      <xdr:row>66</xdr:row>
      <xdr:rowOff>19050</xdr:rowOff>
    </xdr:from>
    <xdr:to>
      <xdr:col>16</xdr:col>
      <xdr:colOff>142875</xdr:colOff>
      <xdr:row>67</xdr:row>
      <xdr:rowOff>161925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5391150" y="6972300"/>
          <a:ext cx="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69</xdr:row>
      <xdr:rowOff>0</xdr:rowOff>
    </xdr:from>
    <xdr:to>
      <xdr:col>14</xdr:col>
      <xdr:colOff>228600</xdr:colOff>
      <xdr:row>69</xdr:row>
      <xdr:rowOff>4763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4419600" y="14668500"/>
          <a:ext cx="314325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68</xdr:row>
      <xdr:rowOff>76200</xdr:rowOff>
    </xdr:from>
    <xdr:to>
      <xdr:col>13</xdr:col>
      <xdr:colOff>171450</xdr:colOff>
      <xdr:row>70</xdr:row>
      <xdr:rowOff>9525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895600" y="14506575"/>
          <a:ext cx="1514475" cy="4095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72</xdr:row>
      <xdr:rowOff>38100</xdr:rowOff>
    </xdr:to>
    <xdr:cxnSp macro="">
      <xdr:nvCxnSpPr>
        <xdr:cNvPr id="1126" name="直線矢印コネクタ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CxnSpPr/>
      </xdr:nvCxnSpPr>
      <xdr:spPr>
        <a:xfrm>
          <a:off x="704850" y="151447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19050</xdr:rowOff>
    </xdr:to>
    <xdr:cxnSp macro="">
      <xdr:nvCxnSpPr>
        <xdr:cNvPr id="1129" name="直線矢印コネクタ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CxnSpPr/>
      </xdr:nvCxnSpPr>
      <xdr:spPr>
        <a:xfrm>
          <a:off x="704850" y="13468350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101</xdr:row>
      <xdr:rowOff>190500</xdr:rowOff>
    </xdr:from>
    <xdr:to>
      <xdr:col>10</xdr:col>
      <xdr:colOff>333375</xdr:colOff>
      <xdr:row>104</xdr:row>
      <xdr:rowOff>19050</xdr:rowOff>
    </xdr:to>
    <xdr:cxnSp macro="">
      <xdr:nvCxnSpPr>
        <xdr:cNvPr id="1135" name="直線矢印コネクタ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CxnSpPr/>
      </xdr:nvCxnSpPr>
      <xdr:spPr>
        <a:xfrm>
          <a:off x="3571875" y="20088225"/>
          <a:ext cx="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101</xdr:row>
      <xdr:rowOff>190500</xdr:rowOff>
    </xdr:from>
    <xdr:to>
      <xdr:col>3</xdr:col>
      <xdr:colOff>276225</xdr:colOff>
      <xdr:row>107</xdr:row>
      <xdr:rowOff>0</xdr:rowOff>
    </xdr:to>
    <xdr:cxnSp macro="">
      <xdr:nvCxnSpPr>
        <xdr:cNvPr id="1138" name="直線矢印コネクタ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CxnSpPr/>
      </xdr:nvCxnSpPr>
      <xdr:spPr>
        <a:xfrm>
          <a:off x="695325" y="20088225"/>
          <a:ext cx="0" cy="1009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117</xdr:row>
      <xdr:rowOff>9525</xdr:rowOff>
    </xdr:from>
    <xdr:to>
      <xdr:col>18</xdr:col>
      <xdr:colOff>9525</xdr:colOff>
      <xdr:row>119</xdr:row>
      <xdr:rowOff>0</xdr:rowOff>
    </xdr:to>
    <xdr:cxnSp macro="">
      <xdr:nvCxnSpPr>
        <xdr:cNvPr id="1141" name="直線矢印コネクタ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CxnSpPr/>
      </xdr:nvCxnSpPr>
      <xdr:spPr>
        <a:xfrm>
          <a:off x="5467350" y="24745950"/>
          <a:ext cx="952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112</xdr:row>
      <xdr:rowOff>190500</xdr:rowOff>
    </xdr:from>
    <xdr:to>
      <xdr:col>4</xdr:col>
      <xdr:colOff>9525</xdr:colOff>
      <xdr:row>114</xdr:row>
      <xdr:rowOff>47625</xdr:rowOff>
    </xdr:to>
    <xdr:cxnSp macro="">
      <xdr:nvCxnSpPr>
        <xdr:cNvPr id="1148" name="直線矢印コネクタ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CxnSpPr/>
      </xdr:nvCxnSpPr>
      <xdr:spPr>
        <a:xfrm>
          <a:off x="714375" y="23888700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126</xdr:row>
      <xdr:rowOff>0</xdr:rowOff>
    </xdr:from>
    <xdr:to>
      <xdr:col>16</xdr:col>
      <xdr:colOff>47625</xdr:colOff>
      <xdr:row>127</xdr:row>
      <xdr:rowOff>52389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 flipV="1">
          <a:off x="4781550" y="26536650"/>
          <a:ext cx="295275" cy="2524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126</xdr:row>
      <xdr:rowOff>85725</xdr:rowOff>
    </xdr:from>
    <xdr:to>
      <xdr:col>15</xdr:col>
      <xdr:colOff>19050</xdr:colOff>
      <xdr:row>128</xdr:row>
      <xdr:rowOff>95250</xdr:rowOff>
    </xdr:to>
    <xdr:sp macro="" textlink="">
      <xdr:nvSpPr>
        <xdr:cNvPr id="85" name="角丸四角形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257550" y="26622375"/>
          <a:ext cx="1514475" cy="4095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200,000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7</xdr:col>
      <xdr:colOff>19050</xdr:colOff>
      <xdr:row>131</xdr:row>
      <xdr:rowOff>104775</xdr:rowOff>
    </xdr:from>
    <xdr:to>
      <xdr:col>11</xdr:col>
      <xdr:colOff>161925</xdr:colOff>
      <xdr:row>133</xdr:row>
      <xdr:rowOff>161925</xdr:rowOff>
    </xdr:to>
    <xdr:sp macro="" textlink="">
      <xdr:nvSpPr>
        <xdr:cNvPr id="87" name="角丸四角形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28850" y="26670000"/>
          <a:ext cx="1514475" cy="45720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⑤か⑥のいずれか低い額</a:t>
          </a:r>
        </a:p>
      </xdr:txBody>
    </xdr:sp>
    <xdr:clientData/>
  </xdr:twoCellAnchor>
  <xdr:twoCellAnchor>
    <xdr:from>
      <xdr:col>6</xdr:col>
      <xdr:colOff>0</xdr:colOff>
      <xdr:row>131</xdr:row>
      <xdr:rowOff>28577</xdr:rowOff>
    </xdr:from>
    <xdr:to>
      <xdr:col>7</xdr:col>
      <xdr:colOff>19050</xdr:colOff>
      <xdr:row>132</xdr:row>
      <xdr:rowOff>133350</xdr:rowOff>
    </xdr:to>
    <xdr:cxnSp macro="">
      <xdr:nvCxnSpPr>
        <xdr:cNvPr id="1163" name="直線矢印コネクタ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CxnSpPr>
          <a:stCxn id="87" idx="1"/>
        </xdr:cNvCxnSpPr>
      </xdr:nvCxnSpPr>
      <xdr:spPr>
        <a:xfrm flipH="1" flipV="1">
          <a:off x="1562100" y="26593802"/>
          <a:ext cx="666750" cy="30479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276226</xdr:colOff>
      <xdr:row>198</xdr:row>
      <xdr:rowOff>190500</xdr:rowOff>
    </xdr:from>
    <xdr:to>
      <xdr:col>4</xdr:col>
      <xdr:colOff>0</xdr:colOff>
      <xdr:row>200</xdr:row>
      <xdr:rowOff>38100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695326" y="39100125"/>
          <a:ext cx="9524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192</xdr:row>
      <xdr:rowOff>190500</xdr:rowOff>
    </xdr:from>
    <xdr:to>
      <xdr:col>4</xdr:col>
      <xdr:colOff>0</xdr:colOff>
      <xdr:row>194</xdr:row>
      <xdr:rowOff>180975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695325" y="37899975"/>
          <a:ext cx="952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205</xdr:row>
      <xdr:rowOff>19050</xdr:rowOff>
    </xdr:from>
    <xdr:to>
      <xdr:col>7</xdr:col>
      <xdr:colOff>9525</xdr:colOff>
      <xdr:row>208</xdr:row>
      <xdr:rowOff>1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66750" y="31213425"/>
          <a:ext cx="1552575" cy="58102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2020/9/4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」という形式で入力してください。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104776</xdr:colOff>
      <xdr:row>205</xdr:row>
      <xdr:rowOff>9525</xdr:rowOff>
    </xdr:from>
    <xdr:to>
      <xdr:col>3</xdr:col>
      <xdr:colOff>247650</xdr:colOff>
      <xdr:row>206</xdr:row>
      <xdr:rowOff>109538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44" idx="1"/>
        </xdr:cNvCxnSpPr>
      </xdr:nvCxnSpPr>
      <xdr:spPr>
        <a:xfrm flipH="1" flipV="1">
          <a:off x="523876" y="31203900"/>
          <a:ext cx="142874" cy="3000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209</xdr:row>
      <xdr:rowOff>0</xdr:rowOff>
    </xdr:from>
    <xdr:to>
      <xdr:col>3</xdr:col>
      <xdr:colOff>276225</xdr:colOff>
      <xdr:row>210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95325" y="31994475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209</xdr:row>
      <xdr:rowOff>0</xdr:rowOff>
    </xdr:from>
    <xdr:to>
      <xdr:col>9</xdr:col>
      <xdr:colOff>219075</xdr:colOff>
      <xdr:row>210</xdr:row>
      <xdr:rowOff>57150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114675" y="31994475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142875</xdr:colOff>
      <xdr:row>213</xdr:row>
      <xdr:rowOff>19050</xdr:rowOff>
    </xdr:from>
    <xdr:to>
      <xdr:col>16</xdr:col>
      <xdr:colOff>142875</xdr:colOff>
      <xdr:row>214</xdr:row>
      <xdr:rowOff>161925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5172075" y="14125575"/>
          <a:ext cx="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217</xdr:row>
      <xdr:rowOff>23813</xdr:rowOff>
    </xdr:from>
    <xdr:to>
      <xdr:col>15</xdr:col>
      <xdr:colOff>0</xdr:colOff>
      <xdr:row>217</xdr:row>
      <xdr:rowOff>28575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stCxn id="57" idx="3"/>
        </xdr:cNvCxnSpPr>
      </xdr:nvCxnSpPr>
      <xdr:spPr>
        <a:xfrm>
          <a:off x="4419600" y="33618488"/>
          <a:ext cx="33337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215</xdr:row>
      <xdr:rowOff>104775</xdr:rowOff>
    </xdr:from>
    <xdr:to>
      <xdr:col>13</xdr:col>
      <xdr:colOff>180975</xdr:colOff>
      <xdr:row>218</xdr:row>
      <xdr:rowOff>142875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905125" y="33299400"/>
          <a:ext cx="1514475" cy="6381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18</xdr:col>
      <xdr:colOff>238125</xdr:colOff>
      <xdr:row>205</xdr:row>
      <xdr:rowOff>28574</xdr:rowOff>
    </xdr:from>
    <xdr:to>
      <xdr:col>20</xdr:col>
      <xdr:colOff>114301</xdr:colOff>
      <xdr:row>209</xdr:row>
      <xdr:rowOff>95249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705475" y="31222949"/>
          <a:ext cx="1095376" cy="8667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日未満は協力金支給額は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35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18</xdr:col>
      <xdr:colOff>95251</xdr:colOff>
      <xdr:row>205</xdr:row>
      <xdr:rowOff>19050</xdr:rowOff>
    </xdr:from>
    <xdr:to>
      <xdr:col>18</xdr:col>
      <xdr:colOff>238125</xdr:colOff>
      <xdr:row>207</xdr:row>
      <xdr:rowOff>61912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stCxn id="58" idx="1"/>
        </xdr:cNvCxnSpPr>
      </xdr:nvCxnSpPr>
      <xdr:spPr>
        <a:xfrm flipH="1" flipV="1">
          <a:off x="5562601" y="31213425"/>
          <a:ext cx="142874" cy="4429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209</xdr:row>
      <xdr:rowOff>0</xdr:rowOff>
    </xdr:from>
    <xdr:to>
      <xdr:col>10</xdr:col>
      <xdr:colOff>0</xdr:colOff>
      <xdr:row>209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3114675" y="31994475"/>
          <a:ext cx="123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219</xdr:row>
      <xdr:rowOff>190500</xdr:rowOff>
    </xdr:from>
    <xdr:to>
      <xdr:col>3</xdr:col>
      <xdr:colOff>276225</xdr:colOff>
      <xdr:row>221</xdr:row>
      <xdr:rowOff>47625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695325" y="34185225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220</xdr:row>
      <xdr:rowOff>0</xdr:rowOff>
    </xdr:from>
    <xdr:to>
      <xdr:col>4</xdr:col>
      <xdr:colOff>0</xdr:colOff>
      <xdr:row>221</xdr:row>
      <xdr:rowOff>38100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704850" y="151828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152</xdr:row>
      <xdr:rowOff>19050</xdr:rowOff>
    </xdr:from>
    <xdr:to>
      <xdr:col>7</xdr:col>
      <xdr:colOff>9525</xdr:colOff>
      <xdr:row>155</xdr:row>
      <xdr:rowOff>1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66750" y="31213425"/>
          <a:ext cx="1552575" cy="58102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2020/9/3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」という形式で入力してください。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104776</xdr:colOff>
      <xdr:row>152</xdr:row>
      <xdr:rowOff>9525</xdr:rowOff>
    </xdr:from>
    <xdr:to>
      <xdr:col>3</xdr:col>
      <xdr:colOff>247650</xdr:colOff>
      <xdr:row>153</xdr:row>
      <xdr:rowOff>109538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stCxn id="91" idx="1"/>
        </xdr:cNvCxnSpPr>
      </xdr:nvCxnSpPr>
      <xdr:spPr>
        <a:xfrm flipH="1" flipV="1">
          <a:off x="523876" y="31203900"/>
          <a:ext cx="142874" cy="3000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156</xdr:row>
      <xdr:rowOff>0</xdr:rowOff>
    </xdr:from>
    <xdr:to>
      <xdr:col>4</xdr:col>
      <xdr:colOff>0</xdr:colOff>
      <xdr:row>157</xdr:row>
      <xdr:rowOff>38100</xdr:rowOff>
    </xdr:to>
    <xdr:cxnSp macro="">
      <xdr:nvCxnSpPr>
        <xdr:cNvPr id="93" name="直線矢印コネクタ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>
          <a:off x="695325" y="31299150"/>
          <a:ext cx="952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156</xdr:row>
      <xdr:rowOff>0</xdr:rowOff>
    </xdr:from>
    <xdr:to>
      <xdr:col>9</xdr:col>
      <xdr:colOff>219075</xdr:colOff>
      <xdr:row>157</xdr:row>
      <xdr:rowOff>57150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>
        <a:xfrm>
          <a:off x="3114675" y="31994475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142875</xdr:colOff>
      <xdr:row>160</xdr:row>
      <xdr:rowOff>19050</xdr:rowOff>
    </xdr:from>
    <xdr:to>
      <xdr:col>16</xdr:col>
      <xdr:colOff>142875</xdr:colOff>
      <xdr:row>161</xdr:row>
      <xdr:rowOff>161925</xdr:rowOff>
    </xdr:to>
    <xdr:cxnSp macro="">
      <xdr:nvCxnSpPr>
        <xdr:cNvPr id="95" name="直線矢印コネクタ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/>
      </xdr:nvCxnSpPr>
      <xdr:spPr>
        <a:xfrm>
          <a:off x="5172075" y="32813625"/>
          <a:ext cx="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164</xdr:row>
      <xdr:rowOff>23813</xdr:rowOff>
    </xdr:from>
    <xdr:to>
      <xdr:col>15</xdr:col>
      <xdr:colOff>0</xdr:colOff>
      <xdr:row>164</xdr:row>
      <xdr:rowOff>28575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stCxn id="97" idx="3"/>
        </xdr:cNvCxnSpPr>
      </xdr:nvCxnSpPr>
      <xdr:spPr>
        <a:xfrm>
          <a:off x="4419600" y="33618488"/>
          <a:ext cx="33337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162</xdr:row>
      <xdr:rowOff>104775</xdr:rowOff>
    </xdr:from>
    <xdr:to>
      <xdr:col>13</xdr:col>
      <xdr:colOff>180975</xdr:colOff>
      <xdr:row>165</xdr:row>
      <xdr:rowOff>142875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905125" y="33299400"/>
          <a:ext cx="1514475" cy="6381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9</xdr:col>
      <xdr:colOff>219075</xdr:colOff>
      <xdr:row>156</xdr:row>
      <xdr:rowOff>0</xdr:rowOff>
    </xdr:from>
    <xdr:to>
      <xdr:col>10</xdr:col>
      <xdr:colOff>0</xdr:colOff>
      <xdr:row>156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3114675" y="31994475"/>
          <a:ext cx="123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166</xdr:row>
      <xdr:rowOff>190500</xdr:rowOff>
    </xdr:from>
    <xdr:to>
      <xdr:col>3</xdr:col>
      <xdr:colOff>276225</xdr:colOff>
      <xdr:row>168</xdr:row>
      <xdr:rowOff>47625</xdr:rowOff>
    </xdr:to>
    <xdr:cxnSp macro="">
      <xdr:nvCxnSpPr>
        <xdr:cNvPr id="101" name="直線矢印コネクタ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695325" y="34185225"/>
          <a:ext cx="0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167</xdr:row>
      <xdr:rowOff>0</xdr:rowOff>
    </xdr:from>
    <xdr:to>
      <xdr:col>4</xdr:col>
      <xdr:colOff>0</xdr:colOff>
      <xdr:row>168</xdr:row>
      <xdr:rowOff>38100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/>
      </xdr:nvCxnSpPr>
      <xdr:spPr>
        <a:xfrm>
          <a:off x="704850" y="34194750"/>
          <a:ext cx="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114300</xdr:colOff>
      <xdr:row>28</xdr:row>
      <xdr:rowOff>28575</xdr:rowOff>
    </xdr:from>
    <xdr:to>
      <xdr:col>21</xdr:col>
      <xdr:colOff>47625</xdr:colOff>
      <xdr:row>30</xdr:row>
      <xdr:rowOff>171450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6076950" y="5181600"/>
          <a:ext cx="790575" cy="542925"/>
          <a:chOff x="6067425" y="5153025"/>
          <a:chExt cx="790571" cy="542925"/>
        </a:xfrm>
      </xdr:grpSpPr>
      <xdr:grpSp>
        <xdr:nvGrpSpPr>
          <xdr:cNvPr id="64" name="グループ化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6067425" y="5153025"/>
            <a:ext cx="590550" cy="542925"/>
            <a:chOff x="6057900" y="5324474"/>
            <a:chExt cx="590550" cy="581026"/>
          </a:xfrm>
        </xdr:grpSpPr>
        <xdr:sp macro="" textlink="">
          <xdr:nvSpPr>
            <xdr:cNvPr id="66" name="正方形/長方形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>
            <a:xfrm>
              <a:off x="6057900" y="5410200"/>
              <a:ext cx="590550" cy="4953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正方形/長方形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>
            <a:xfrm>
              <a:off x="6057900" y="5324474"/>
              <a:ext cx="590549" cy="24765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8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チェック欄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6238872" y="5400675"/>
                <a:ext cx="61912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19</xdr:col>
      <xdr:colOff>114300</xdr:colOff>
      <xdr:row>58</xdr:row>
      <xdr:rowOff>28575</xdr:rowOff>
    </xdr:from>
    <xdr:to>
      <xdr:col>21</xdr:col>
      <xdr:colOff>47625</xdr:colOff>
      <xdr:row>60</xdr:row>
      <xdr:rowOff>171450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6076950" y="11210925"/>
          <a:ext cx="790575" cy="542925"/>
          <a:chOff x="6067425" y="5153025"/>
          <a:chExt cx="790571" cy="542925"/>
        </a:xfrm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GrpSpPr/>
        </xdr:nvGrpSpPr>
        <xdr:grpSpPr>
          <a:xfrm>
            <a:off x="6067425" y="5153025"/>
            <a:ext cx="590550" cy="542925"/>
            <a:chOff x="6057900" y="5324474"/>
            <a:chExt cx="590550" cy="581026"/>
          </a:xfrm>
        </xdr:grpSpPr>
        <xdr:sp macro="" textlink="">
          <xdr:nvSpPr>
            <xdr:cNvPr id="75" name="正方形/長方形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>
            <a:xfrm>
              <a:off x="6057900" y="5410200"/>
              <a:ext cx="590550" cy="4953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正方形/長方形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/>
          </xdr:nvSpPr>
          <xdr:spPr>
            <a:xfrm>
              <a:off x="6057900" y="5324474"/>
              <a:ext cx="590549" cy="24765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8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チェック欄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6238872" y="5400675"/>
                <a:ext cx="61912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47625</xdr:colOff>
      <xdr:row>195</xdr:row>
      <xdr:rowOff>28575</xdr:rowOff>
    </xdr:from>
    <xdr:to>
      <xdr:col>13</xdr:col>
      <xdr:colOff>180975</xdr:colOff>
      <xdr:row>197</xdr:row>
      <xdr:rowOff>171450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3629025" y="38966775"/>
          <a:ext cx="790575" cy="542925"/>
          <a:chOff x="6067425" y="5153025"/>
          <a:chExt cx="790571" cy="542925"/>
        </a:xfrm>
      </xdr:grpSpPr>
      <xdr:grpSp>
        <xdr:nvGrpSpPr>
          <xdr:cNvPr id="80" name="グループ化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GrpSpPr/>
        </xdr:nvGrpSpPr>
        <xdr:grpSpPr>
          <a:xfrm>
            <a:off x="6067425" y="5153025"/>
            <a:ext cx="590550" cy="542925"/>
            <a:chOff x="6057900" y="5324474"/>
            <a:chExt cx="590550" cy="581026"/>
          </a:xfrm>
        </xdr:grpSpPr>
        <xdr:sp macro="" textlink="">
          <xdr:nvSpPr>
            <xdr:cNvPr id="81" name="正方形/長方形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/>
          </xdr:nvSpPr>
          <xdr:spPr>
            <a:xfrm>
              <a:off x="6057900" y="5410200"/>
              <a:ext cx="590550" cy="4953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" name="正方形/長方形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>
            <a:xfrm>
              <a:off x="6057900" y="5324474"/>
              <a:ext cx="590549" cy="24765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8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チェック欄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238872" y="5400675"/>
                <a:ext cx="61912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234"/>
  <sheetViews>
    <sheetView tabSelected="1" showWhiteSpace="0" zoomScaleNormal="100" zoomScaleSheetLayoutView="100" workbookViewId="0">
      <selection activeCell="X16" sqref="X16"/>
    </sheetView>
  </sheetViews>
  <sheetFormatPr defaultRowHeight="15.75" x14ac:dyDescent="0.25"/>
  <cols>
    <col min="1" max="1" width="1.5" style="1" customWidth="1"/>
    <col min="2" max="2" width="1.25" style="1" customWidth="1"/>
    <col min="3" max="3" width="2.75" style="1" customWidth="1"/>
    <col min="4" max="4" width="3.75" style="1" customWidth="1"/>
    <col min="5" max="5" width="9" style="1"/>
    <col min="6" max="6" width="2.25" style="1" customWidth="1"/>
    <col min="7" max="7" width="8.5" style="1" customWidth="1"/>
    <col min="8" max="8" width="3.75" style="1" customWidth="1"/>
    <col min="9" max="9" width="5.25" style="1" customWidth="1"/>
    <col min="10" max="11" width="4.5" style="1" customWidth="1"/>
    <col min="12" max="12" width="4.375" style="1" customWidth="1"/>
    <col min="13" max="13" width="4.25" style="1" customWidth="1"/>
    <col min="14" max="14" width="3.5" style="1" customWidth="1"/>
    <col min="15" max="15" width="3.25" style="1" customWidth="1"/>
    <col min="16" max="16" width="3.625" style="1" customWidth="1"/>
    <col min="17" max="18" width="2.875" style="1" customWidth="1"/>
    <col min="19" max="19" width="6.5" style="1" customWidth="1"/>
    <col min="20" max="20" width="9.5" style="1" customWidth="1"/>
    <col min="21" max="21" width="1.75" style="1" customWidth="1"/>
    <col min="22" max="22" width="1.25" style="1" customWidth="1"/>
    <col min="23" max="23" width="11.5" style="1" bestFit="1" customWidth="1"/>
    <col min="24" max="24" width="12.75" style="1" bestFit="1" customWidth="1"/>
    <col min="25" max="25" width="9" style="1"/>
    <col min="26" max="26" width="12.75" style="1" bestFit="1" customWidth="1"/>
    <col min="27" max="16384" width="9" style="1"/>
  </cols>
  <sheetData>
    <row r="1" spans="3:22" ht="10.5" customHeight="1" x14ac:dyDescent="0.25"/>
    <row r="2" spans="3:22" x14ac:dyDescent="0.25">
      <c r="C2" s="166" t="s">
        <v>92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33"/>
      <c r="V2" s="11"/>
    </row>
    <row r="3" spans="3:22" ht="6.75" customHeight="1" x14ac:dyDescent="0.25">
      <c r="C3" s="11"/>
      <c r="D3" s="11"/>
    </row>
    <row r="4" spans="3:22" x14ac:dyDescent="0.25">
      <c r="C4" s="12" t="s">
        <v>3</v>
      </c>
      <c r="D4" s="12"/>
    </row>
    <row r="5" spans="3:22" ht="3" customHeight="1" thickBot="1" x14ac:dyDescent="0.3"/>
    <row r="6" spans="3:22" ht="17.25" thickTop="1" thickBot="1" x14ac:dyDescent="0.3">
      <c r="C6" s="103" t="s">
        <v>0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47"/>
    </row>
    <row r="7" spans="3:22" ht="16.5" thickTop="1" x14ac:dyDescent="0.25">
      <c r="C7" s="2" t="s">
        <v>66</v>
      </c>
      <c r="D7" s="2"/>
    </row>
    <row r="8" spans="3:22" x14ac:dyDescent="0.25">
      <c r="C8" s="2" t="s">
        <v>59</v>
      </c>
      <c r="D8" s="2"/>
    </row>
    <row r="9" spans="3:22" ht="6.75" customHeight="1" x14ac:dyDescent="0.25"/>
    <row r="10" spans="3:22" x14ac:dyDescent="0.25">
      <c r="C10" s="93" t="s">
        <v>5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  <c r="U10" s="17"/>
      <c r="V10" s="17"/>
    </row>
    <row r="11" spans="3:22" x14ac:dyDescent="0.25">
      <c r="C11" s="13" t="s">
        <v>46</v>
      </c>
      <c r="D11" s="1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5"/>
      <c r="V11" s="5"/>
    </row>
    <row r="12" spans="3:22" x14ac:dyDescent="0.25">
      <c r="C12" s="13" t="s">
        <v>47</v>
      </c>
      <c r="D12" s="1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5"/>
      <c r="V12" s="5"/>
    </row>
    <row r="13" spans="3:22" x14ac:dyDescent="0.25">
      <c r="C13" s="13" t="s">
        <v>48</v>
      </c>
      <c r="D13" s="1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5"/>
      <c r="V13" s="5"/>
    </row>
    <row r="14" spans="3:22" x14ac:dyDescent="0.25">
      <c r="C14" s="14" t="s">
        <v>49</v>
      </c>
      <c r="D14" s="2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5"/>
      <c r="V14" s="5"/>
    </row>
    <row r="15" spans="3:22" x14ac:dyDescent="0.25">
      <c r="C15" s="19"/>
      <c r="D15" s="19"/>
      <c r="E15" s="5" t="s"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">
        <v>2</v>
      </c>
      <c r="U15" s="5"/>
      <c r="V15" s="5"/>
    </row>
    <row r="16" spans="3:22" x14ac:dyDescent="0.25">
      <c r="C16" s="21" t="s">
        <v>67</v>
      </c>
      <c r="D16" s="29"/>
      <c r="E16" s="22"/>
      <c r="F16" s="22"/>
      <c r="G16" s="22"/>
      <c r="H16" s="22"/>
      <c r="I16" s="22"/>
      <c r="J16" s="22"/>
      <c r="K16" s="22"/>
      <c r="L16" s="22"/>
      <c r="M16" s="23"/>
      <c r="N16" s="5"/>
      <c r="O16" s="5"/>
      <c r="P16" s="5"/>
      <c r="Q16" s="5"/>
      <c r="R16" s="5"/>
      <c r="S16" s="5"/>
      <c r="T16" s="5"/>
      <c r="U16" s="5"/>
      <c r="V16" s="5"/>
    </row>
    <row r="17" spans="3:22" x14ac:dyDescent="0.25">
      <c r="C17" s="19"/>
      <c r="D17" s="19"/>
      <c r="E17" s="5" t="s">
        <v>1</v>
      </c>
      <c r="F17" s="5"/>
      <c r="G17" s="5"/>
      <c r="H17" s="5"/>
      <c r="I17" s="5"/>
      <c r="J17" s="5"/>
      <c r="K17" s="5"/>
      <c r="L17" s="5" t="s">
        <v>2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3:22" x14ac:dyDescent="0.25">
      <c r="C18" s="19"/>
      <c r="D18" s="1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ht="18.75" customHeight="1" x14ac:dyDescent="0.25">
      <c r="C19" s="163" t="s">
        <v>6</v>
      </c>
      <c r="D19" s="164"/>
      <c r="E19" s="88"/>
      <c r="F19" s="17"/>
      <c r="G19" s="15" t="s">
        <v>70</v>
      </c>
      <c r="H19" s="30"/>
      <c r="I19" s="9"/>
      <c r="J19" s="9"/>
      <c r="K19" s="9"/>
      <c r="L19" s="9"/>
      <c r="M19" s="9"/>
      <c r="N19" s="9"/>
      <c r="O19" s="9"/>
      <c r="P19" s="10"/>
      <c r="Q19" s="5"/>
      <c r="R19" s="5"/>
      <c r="S19" s="87" t="s">
        <v>68</v>
      </c>
      <c r="T19" s="88"/>
      <c r="U19" s="5"/>
      <c r="V19" s="5"/>
    </row>
    <row r="20" spans="3:22" x14ac:dyDescent="0.25">
      <c r="C20" s="91"/>
      <c r="D20" s="165"/>
      <c r="E20" s="92"/>
      <c r="F20" s="17"/>
      <c r="G20" s="24" t="s">
        <v>71</v>
      </c>
      <c r="H20" s="7"/>
      <c r="I20" s="7"/>
      <c r="J20" s="7"/>
      <c r="K20" s="7"/>
      <c r="L20" s="7"/>
      <c r="M20" s="7"/>
      <c r="N20" s="7"/>
      <c r="O20" s="7"/>
      <c r="P20" s="8"/>
      <c r="Q20" s="5"/>
      <c r="R20" s="5"/>
      <c r="S20" s="89"/>
      <c r="T20" s="90"/>
      <c r="U20" s="5"/>
      <c r="V20" s="5"/>
    </row>
    <row r="21" spans="3:22" x14ac:dyDescent="0.25">
      <c r="C21" s="11"/>
      <c r="D21" s="11"/>
      <c r="I21" s="5" t="s">
        <v>1</v>
      </c>
      <c r="M21" s="5" t="s">
        <v>2</v>
      </c>
      <c r="N21" s="5"/>
      <c r="O21" s="5"/>
      <c r="S21" s="89"/>
      <c r="T21" s="90"/>
    </row>
    <row r="22" spans="3:22" ht="15.75" customHeight="1" x14ac:dyDescent="0.25">
      <c r="M22" s="5"/>
      <c r="N22" s="5"/>
      <c r="O22" s="5"/>
      <c r="S22" s="89"/>
      <c r="T22" s="90"/>
      <c r="U22" s="36"/>
      <c r="V22" s="18"/>
    </row>
    <row r="23" spans="3:22" ht="15.75" customHeight="1" x14ac:dyDescent="0.25">
      <c r="G23" s="163" t="s">
        <v>4</v>
      </c>
      <c r="H23" s="164"/>
      <c r="I23" s="88"/>
      <c r="M23" s="5"/>
      <c r="N23" s="5"/>
      <c r="O23" s="5"/>
      <c r="S23" s="89"/>
      <c r="T23" s="90"/>
      <c r="U23" s="36"/>
      <c r="V23" s="18"/>
    </row>
    <row r="24" spans="3:22" ht="15.75" customHeight="1" x14ac:dyDescent="0.25">
      <c r="G24" s="91"/>
      <c r="H24" s="165"/>
      <c r="I24" s="92"/>
      <c r="M24" s="5"/>
      <c r="N24" s="5"/>
      <c r="O24" s="5"/>
      <c r="P24" s="20"/>
      <c r="Q24" s="20"/>
      <c r="R24" s="20"/>
      <c r="S24" s="91"/>
      <c r="T24" s="92"/>
      <c r="U24" s="36"/>
      <c r="V24" s="18"/>
    </row>
    <row r="25" spans="3:22" ht="11.25" customHeight="1" x14ac:dyDescent="0.25">
      <c r="C25" s="4"/>
      <c r="D25" s="4"/>
    </row>
    <row r="26" spans="3:22" x14ac:dyDescent="0.25">
      <c r="C26" s="15" t="s">
        <v>50</v>
      </c>
      <c r="D26" s="3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</row>
    <row r="27" spans="3:22" x14ac:dyDescent="0.25">
      <c r="C27" s="57" t="s">
        <v>51</v>
      </c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</row>
    <row r="28" spans="3:22" x14ac:dyDescent="0.25">
      <c r="E28" s="5" t="s">
        <v>1</v>
      </c>
      <c r="M28" s="5" t="s">
        <v>2</v>
      </c>
      <c r="N28" s="5"/>
      <c r="O28" s="26" t="s">
        <v>69</v>
      </c>
    </row>
    <row r="29" spans="3:22" ht="15.75" customHeight="1" x14ac:dyDescent="0.25">
      <c r="C29" s="4"/>
      <c r="D29" s="4"/>
      <c r="E29" s="176" t="s">
        <v>72</v>
      </c>
      <c r="F29" s="176"/>
      <c r="G29" s="176"/>
      <c r="H29" s="27"/>
      <c r="J29" s="61" t="s">
        <v>19</v>
      </c>
      <c r="K29" s="9"/>
      <c r="L29" s="9"/>
      <c r="M29" s="9"/>
      <c r="N29" s="9"/>
      <c r="O29" s="9"/>
      <c r="P29" s="9"/>
      <c r="Q29" s="9"/>
      <c r="R29" s="9"/>
      <c r="S29" s="9"/>
      <c r="T29" s="10"/>
      <c r="U29" s="26"/>
      <c r="V29" s="26"/>
    </row>
    <row r="30" spans="3:22" x14ac:dyDescent="0.25">
      <c r="C30" s="4"/>
      <c r="D30" s="4"/>
      <c r="E30" s="106" t="s">
        <v>7</v>
      </c>
      <c r="F30" s="106"/>
      <c r="G30" s="106"/>
      <c r="H30" s="106"/>
      <c r="I30" s="107"/>
      <c r="J30" s="37" t="s">
        <v>93</v>
      </c>
      <c r="K30" s="5"/>
      <c r="L30" s="5"/>
      <c r="M30" s="5"/>
      <c r="N30" s="5"/>
      <c r="O30" s="5"/>
      <c r="P30" s="5"/>
      <c r="Q30" s="5"/>
      <c r="R30" s="5"/>
      <c r="S30" s="5"/>
      <c r="T30" s="6"/>
      <c r="U30" s="5"/>
    </row>
    <row r="31" spans="3:22" x14ac:dyDescent="0.25">
      <c r="C31" s="16"/>
      <c r="D31" s="16"/>
      <c r="J31" s="24" t="s">
        <v>60</v>
      </c>
      <c r="K31" s="7"/>
      <c r="L31" s="7"/>
      <c r="M31" s="7"/>
      <c r="N31" s="7"/>
      <c r="O31" s="7"/>
      <c r="P31" s="7"/>
      <c r="Q31" s="7"/>
      <c r="R31" s="7"/>
      <c r="S31" s="7"/>
      <c r="T31" s="8"/>
      <c r="U31" s="5"/>
    </row>
    <row r="32" spans="3:22" ht="9" customHeight="1" x14ac:dyDescent="0.25">
      <c r="C32" s="4"/>
      <c r="D32" s="4"/>
    </row>
    <row r="33" spans="2:25" x14ac:dyDescent="0.25">
      <c r="B33" s="25"/>
      <c r="C33" s="30" t="s">
        <v>94</v>
      </c>
      <c r="D33" s="30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spans="2:25" x14ac:dyDescent="0.25">
      <c r="B34" s="37"/>
      <c r="C34" s="38"/>
      <c r="D34" s="3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  <c r="Y34" s="1">
        <v>365</v>
      </c>
    </row>
    <row r="35" spans="2:25" ht="18.75" customHeight="1" x14ac:dyDescent="0.25">
      <c r="B35" s="37"/>
      <c r="C35" s="93" t="s">
        <v>44</v>
      </c>
      <c r="D35" s="94"/>
      <c r="E35" s="94"/>
      <c r="F35" s="94"/>
      <c r="G35" s="94"/>
      <c r="H35" s="94"/>
      <c r="I35" s="95"/>
      <c r="J35" s="76" t="s">
        <v>9</v>
      </c>
      <c r="K35" s="177" t="s">
        <v>16</v>
      </c>
      <c r="L35" s="178"/>
      <c r="M35" s="179"/>
      <c r="N35" s="76" t="s">
        <v>10</v>
      </c>
      <c r="O35" s="62">
        <v>0.3</v>
      </c>
      <c r="P35" s="62"/>
      <c r="Q35" s="62" t="s">
        <v>11</v>
      </c>
      <c r="R35" s="183" t="s">
        <v>45</v>
      </c>
      <c r="S35" s="184"/>
      <c r="T35" s="185"/>
      <c r="U35" s="40"/>
      <c r="Y35" s="1">
        <v>366</v>
      </c>
    </row>
    <row r="36" spans="2:25" ht="18.75" customHeight="1" x14ac:dyDescent="0.25">
      <c r="B36" s="37"/>
      <c r="C36" s="96"/>
      <c r="D36" s="97"/>
      <c r="E36" s="97"/>
      <c r="F36" s="97"/>
      <c r="G36" s="97"/>
      <c r="H36" s="97"/>
      <c r="I36" s="98"/>
      <c r="J36" s="76"/>
      <c r="K36" s="180"/>
      <c r="L36" s="181"/>
      <c r="M36" s="182"/>
      <c r="N36" s="76"/>
      <c r="O36" s="62"/>
      <c r="P36" s="62"/>
      <c r="Q36" s="62"/>
      <c r="R36" s="186"/>
      <c r="S36" s="187"/>
      <c r="T36" s="188"/>
      <c r="U36" s="40"/>
    </row>
    <row r="37" spans="2:25" x14ac:dyDescent="0.25">
      <c r="B37" s="37"/>
      <c r="C37" s="32" t="s">
        <v>8</v>
      </c>
      <c r="D37" s="132"/>
      <c r="E37" s="133"/>
      <c r="F37" s="133"/>
      <c r="G37" s="133"/>
      <c r="H37" s="133"/>
      <c r="I37" s="133"/>
      <c r="J37" s="76"/>
      <c r="K37" s="134"/>
      <c r="L37" s="135"/>
      <c r="M37" s="136"/>
      <c r="N37" s="76"/>
      <c r="O37" s="62"/>
      <c r="P37" s="62"/>
      <c r="Q37" s="62"/>
      <c r="R37" s="34" t="s">
        <v>12</v>
      </c>
      <c r="S37" s="130" t="str">
        <f>IF(D37="","",D37/K37*O35)</f>
        <v/>
      </c>
      <c r="T37" s="131"/>
      <c r="U37" s="42"/>
      <c r="V37" s="43"/>
    </row>
    <row r="38" spans="2:25" x14ac:dyDescent="0.25">
      <c r="B38" s="37"/>
      <c r="C38" s="41"/>
      <c r="D38" s="4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 t="s">
        <v>13</v>
      </c>
      <c r="T38" s="5"/>
      <c r="U38" s="44"/>
      <c r="V38" s="43"/>
    </row>
    <row r="39" spans="2:25" x14ac:dyDescent="0.25">
      <c r="B39" s="37"/>
      <c r="C39" s="41"/>
      <c r="D39" s="4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4"/>
      <c r="V39" s="43"/>
    </row>
    <row r="40" spans="2:25" x14ac:dyDescent="0.25">
      <c r="B40" s="37"/>
      <c r="C40" s="38"/>
      <c r="D40" s="3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8" t="s">
        <v>14</v>
      </c>
      <c r="S40" s="68"/>
      <c r="T40" s="68"/>
      <c r="U40" s="45"/>
      <c r="V40" s="43"/>
    </row>
    <row r="41" spans="2:25" x14ac:dyDescent="0.25">
      <c r="B41" s="37"/>
      <c r="C41" s="38"/>
      <c r="D41" s="3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35" t="s">
        <v>15</v>
      </c>
      <c r="S41" s="67" t="str">
        <f>IF(D37="","",IF(S37&gt;=75000,75000,IF(S37&lt;=25000,25000,ROUNDUP(S37,-3))))</f>
        <v/>
      </c>
      <c r="T41" s="73"/>
      <c r="U41" s="46"/>
      <c r="V41" s="43"/>
    </row>
    <row r="42" spans="2:25" x14ac:dyDescent="0.25">
      <c r="B42" s="37"/>
      <c r="C42" s="41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  <c r="T42" s="5"/>
      <c r="U42" s="44"/>
      <c r="V42" s="43"/>
    </row>
    <row r="43" spans="2:25" x14ac:dyDescent="0.25">
      <c r="B43" s="37"/>
      <c r="C43" s="38"/>
      <c r="D43" s="3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4"/>
      <c r="V43" s="43"/>
    </row>
    <row r="44" spans="2:25" x14ac:dyDescent="0.25">
      <c r="B44" s="37"/>
      <c r="C44" s="68" t="s">
        <v>14</v>
      </c>
      <c r="D44" s="68"/>
      <c r="E44" s="68"/>
      <c r="F44" s="5"/>
      <c r="G44" s="62" t="s">
        <v>17</v>
      </c>
      <c r="H44" s="17"/>
      <c r="I44" s="69">
        <v>14</v>
      </c>
      <c r="J44" s="69"/>
      <c r="K44" s="69"/>
      <c r="L44" s="69"/>
      <c r="M44" s="69"/>
      <c r="N44" s="62" t="s">
        <v>11</v>
      </c>
      <c r="O44" s="17"/>
      <c r="P44" s="68" t="s">
        <v>95</v>
      </c>
      <c r="Q44" s="68"/>
      <c r="R44" s="68"/>
      <c r="S44" s="68"/>
      <c r="T44" s="68"/>
      <c r="U44" s="45"/>
      <c r="V44" s="43"/>
    </row>
    <row r="45" spans="2:25" x14ac:dyDescent="0.25">
      <c r="B45" s="37"/>
      <c r="C45" s="31" t="s">
        <v>15</v>
      </c>
      <c r="D45" s="73" t="str">
        <f>S41</f>
        <v/>
      </c>
      <c r="E45" s="73"/>
      <c r="F45" s="5"/>
      <c r="G45" s="62"/>
      <c r="H45" s="17"/>
      <c r="I45" s="69"/>
      <c r="J45" s="69"/>
      <c r="K45" s="69"/>
      <c r="L45" s="69"/>
      <c r="M45" s="69"/>
      <c r="N45" s="62"/>
      <c r="O45" s="17"/>
      <c r="P45" s="35" t="s">
        <v>18</v>
      </c>
      <c r="Q45" s="67" t="str">
        <f>IF(D37="","",D45*I44)</f>
        <v/>
      </c>
      <c r="R45" s="73"/>
      <c r="S45" s="73"/>
      <c r="T45" s="73"/>
      <c r="U45" s="46"/>
      <c r="V45" s="43"/>
    </row>
    <row r="46" spans="2:25" x14ac:dyDescent="0.25">
      <c r="B46" s="37"/>
      <c r="C46" s="41"/>
      <c r="D46" s="4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 t="s">
        <v>96</v>
      </c>
      <c r="Q46" s="5"/>
      <c r="R46" s="5"/>
      <c r="S46" s="5"/>
      <c r="T46" s="5"/>
      <c r="U46" s="6"/>
    </row>
    <row r="47" spans="2:25" x14ac:dyDescent="0.25">
      <c r="B47" s="37"/>
      <c r="C47" s="41"/>
      <c r="D47" s="4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 t="s">
        <v>52</v>
      </c>
      <c r="Q47" s="5"/>
      <c r="R47" s="5"/>
      <c r="S47" s="5"/>
      <c r="T47" s="5"/>
      <c r="U47" s="6"/>
    </row>
    <row r="48" spans="2:25" x14ac:dyDescent="0.25">
      <c r="B48" s="37"/>
      <c r="C48" s="41"/>
      <c r="D48" s="4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 t="s">
        <v>55</v>
      </c>
      <c r="Q48" s="5"/>
      <c r="R48" s="5"/>
      <c r="S48" s="5"/>
      <c r="T48" s="5"/>
      <c r="U48" s="6"/>
    </row>
    <row r="49" spans="2:21" x14ac:dyDescent="0.25">
      <c r="B49" s="9"/>
      <c r="C49" s="48"/>
      <c r="D49" s="4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2:21" x14ac:dyDescent="0.25">
      <c r="C50" s="4"/>
      <c r="D50" s="4"/>
    </row>
    <row r="51" spans="2:21" ht="16.5" thickBot="1" x14ac:dyDescent="0.3">
      <c r="C51" s="4"/>
      <c r="D51" s="4"/>
    </row>
    <row r="52" spans="2:21" ht="17.25" thickTop="1" thickBot="1" x14ac:dyDescent="0.3">
      <c r="C52" s="103" t="s">
        <v>73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5"/>
    </row>
    <row r="53" spans="2:21" ht="16.5" thickTop="1" x14ac:dyDescent="0.25">
      <c r="C53" s="2" t="s">
        <v>58</v>
      </c>
      <c r="D53" s="2"/>
    </row>
    <row r="54" spans="2:21" x14ac:dyDescent="0.25">
      <c r="D54" s="2"/>
    </row>
    <row r="55" spans="2:21" x14ac:dyDescent="0.25">
      <c r="C55" s="15" t="s">
        <v>74</v>
      </c>
      <c r="D55" s="30"/>
      <c r="E55" s="9"/>
      <c r="F55" s="9"/>
      <c r="G55" s="9"/>
      <c r="H55" s="9"/>
      <c r="I55" s="9"/>
      <c r="J55" s="9"/>
      <c r="K55" s="9"/>
      <c r="L55" s="10"/>
      <c r="P55" s="58"/>
      <c r="Q55" s="58"/>
      <c r="R55" s="58"/>
      <c r="S55" s="58"/>
    </row>
    <row r="56" spans="2:21" x14ac:dyDescent="0.25">
      <c r="C56" s="24" t="s">
        <v>90</v>
      </c>
      <c r="D56" s="28"/>
      <c r="E56" s="7"/>
      <c r="F56" s="7"/>
      <c r="G56" s="7"/>
      <c r="H56" s="7"/>
      <c r="I56" s="7"/>
      <c r="J56" s="7"/>
      <c r="K56" s="7"/>
      <c r="L56" s="8"/>
      <c r="P56" s="58"/>
      <c r="Q56" s="58"/>
      <c r="R56" s="58"/>
      <c r="S56" s="58"/>
    </row>
    <row r="57" spans="2:21" x14ac:dyDescent="0.25">
      <c r="C57" s="2"/>
      <c r="D57" s="2"/>
      <c r="E57" s="5" t="s">
        <v>1</v>
      </c>
      <c r="K57" s="5" t="s">
        <v>2</v>
      </c>
    </row>
    <row r="58" spans="2:21" x14ac:dyDescent="0.25">
      <c r="C58" s="2"/>
      <c r="D58" s="2"/>
      <c r="E58" s="5"/>
      <c r="K58" s="106" t="s">
        <v>21</v>
      </c>
      <c r="L58" s="106"/>
      <c r="M58" s="106"/>
      <c r="N58" s="106"/>
      <c r="O58" s="106"/>
      <c r="P58" s="106"/>
      <c r="Q58" s="106"/>
      <c r="R58" s="106"/>
      <c r="S58" s="106"/>
      <c r="T58" s="60"/>
      <c r="U58" s="60"/>
    </row>
    <row r="59" spans="2:21" x14ac:dyDescent="0.25">
      <c r="C59" s="2"/>
      <c r="D59" s="2"/>
      <c r="J59" s="25" t="s">
        <v>19</v>
      </c>
      <c r="K59" s="9"/>
      <c r="L59" s="9"/>
      <c r="M59" s="9"/>
      <c r="N59" s="9"/>
      <c r="O59" s="9"/>
      <c r="P59" s="9"/>
      <c r="Q59" s="9"/>
      <c r="R59" s="9"/>
      <c r="S59" s="9"/>
      <c r="T59" s="10"/>
    </row>
    <row r="60" spans="2:21" x14ac:dyDescent="0.25">
      <c r="C60" s="2"/>
      <c r="D60" s="2"/>
      <c r="E60" s="106" t="s">
        <v>22</v>
      </c>
      <c r="F60" s="106"/>
      <c r="G60" s="106"/>
      <c r="H60" s="106"/>
      <c r="I60" s="107"/>
      <c r="J60" s="37" t="s">
        <v>93</v>
      </c>
      <c r="K60" s="5"/>
      <c r="L60" s="5"/>
      <c r="M60" s="5"/>
      <c r="N60" s="5"/>
      <c r="O60" s="5"/>
      <c r="P60" s="5"/>
      <c r="Q60" s="5"/>
      <c r="R60" s="5"/>
      <c r="S60" s="5"/>
      <c r="T60" s="6"/>
    </row>
    <row r="61" spans="2:21" x14ac:dyDescent="0.25">
      <c r="C61" s="2"/>
      <c r="D61" s="2"/>
      <c r="J61" s="24" t="s">
        <v>60</v>
      </c>
      <c r="K61" s="7"/>
      <c r="L61" s="7"/>
      <c r="M61" s="7"/>
      <c r="N61" s="7"/>
      <c r="O61" s="7"/>
      <c r="P61" s="7"/>
      <c r="Q61" s="7"/>
      <c r="R61" s="7"/>
      <c r="S61" s="7"/>
      <c r="T61" s="8"/>
    </row>
    <row r="62" spans="2:21" x14ac:dyDescent="0.25">
      <c r="C62" s="3"/>
      <c r="D62" s="3"/>
    </row>
    <row r="63" spans="2:21" x14ac:dyDescent="0.25">
      <c r="B63" s="25"/>
      <c r="C63" s="30" t="s">
        <v>23</v>
      </c>
      <c r="D63" s="30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10"/>
    </row>
    <row r="64" spans="2:21" x14ac:dyDescent="0.25">
      <c r="B64" s="37"/>
      <c r="C64" s="50"/>
      <c r="D64" s="50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</row>
    <row r="65" spans="2:21" x14ac:dyDescent="0.25">
      <c r="B65" s="37"/>
      <c r="C65" s="77" t="s">
        <v>75</v>
      </c>
      <c r="D65" s="77"/>
      <c r="E65" s="77"/>
      <c r="F65" s="77"/>
      <c r="G65" s="77"/>
      <c r="H65" s="76" t="s">
        <v>24</v>
      </c>
      <c r="I65" s="62">
        <v>30</v>
      </c>
      <c r="J65" s="62"/>
      <c r="K65" s="62" t="s">
        <v>25</v>
      </c>
      <c r="L65" s="62" t="s">
        <v>26</v>
      </c>
      <c r="M65" s="62">
        <v>0.3</v>
      </c>
      <c r="N65" s="62"/>
      <c r="O65" s="100" t="s">
        <v>11</v>
      </c>
      <c r="P65" s="99" t="s">
        <v>89</v>
      </c>
      <c r="Q65" s="99"/>
      <c r="R65" s="99"/>
      <c r="S65" s="99"/>
      <c r="T65" s="99"/>
      <c r="U65" s="6"/>
    </row>
    <row r="66" spans="2:21" x14ac:dyDescent="0.25">
      <c r="B66" s="37"/>
      <c r="C66" s="35" t="s">
        <v>8</v>
      </c>
      <c r="D66" s="101"/>
      <c r="E66" s="102"/>
      <c r="F66" s="102"/>
      <c r="G66" s="102"/>
      <c r="H66" s="76"/>
      <c r="I66" s="62"/>
      <c r="J66" s="62"/>
      <c r="K66" s="62"/>
      <c r="L66" s="62"/>
      <c r="M66" s="62"/>
      <c r="N66" s="62"/>
      <c r="O66" s="100"/>
      <c r="P66" s="35" t="s">
        <v>61</v>
      </c>
      <c r="Q66" s="78" t="str">
        <f>IF(D66="","",D66/I65*M65)</f>
        <v/>
      </c>
      <c r="R66" s="79"/>
      <c r="S66" s="79"/>
      <c r="T66" s="79"/>
      <c r="U66" s="6"/>
    </row>
    <row r="67" spans="2:21" x14ac:dyDescent="0.25">
      <c r="B67" s="37"/>
      <c r="C67" s="19"/>
      <c r="D67" s="19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 t="s">
        <v>13</v>
      </c>
      <c r="S67" s="5"/>
      <c r="T67" s="5"/>
      <c r="U67" s="6"/>
    </row>
    <row r="68" spans="2:21" x14ac:dyDescent="0.25">
      <c r="B68" s="3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</row>
    <row r="69" spans="2:21" ht="18.75" customHeight="1" x14ac:dyDescent="0.25">
      <c r="B69" s="37"/>
      <c r="C69" s="19"/>
      <c r="D69" s="19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8" t="s">
        <v>14</v>
      </c>
      <c r="Q69" s="68"/>
      <c r="R69" s="68"/>
      <c r="S69" s="68"/>
      <c r="T69" s="68"/>
      <c r="U69" s="6"/>
    </row>
    <row r="70" spans="2:21" ht="18.75" customHeight="1" x14ac:dyDescent="0.25">
      <c r="B70" s="3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35" t="s">
        <v>15</v>
      </c>
      <c r="Q70" s="67" t="str">
        <f>IF(D66="","",IF(Q66&gt;=75000,75000,IF(Q66&lt;=25000,25000,ROUNDUP(Q66,-3))))</f>
        <v/>
      </c>
      <c r="R70" s="73"/>
      <c r="S70" s="73"/>
      <c r="T70" s="73"/>
      <c r="U70" s="6"/>
    </row>
    <row r="71" spans="2:21" x14ac:dyDescent="0.25">
      <c r="B71" s="37"/>
      <c r="C71" s="41"/>
      <c r="D71" s="41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8"/>
      <c r="R71" s="5"/>
      <c r="S71" s="5"/>
      <c r="T71" s="5"/>
      <c r="U71" s="6"/>
    </row>
    <row r="72" spans="2:21" x14ac:dyDescent="0.25">
      <c r="B72" s="37"/>
      <c r="C72" s="41"/>
      <c r="D72" s="41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</row>
    <row r="73" spans="2:21" ht="18.75" customHeight="1" x14ac:dyDescent="0.25">
      <c r="B73" s="37"/>
      <c r="C73" s="68" t="s">
        <v>14</v>
      </c>
      <c r="D73" s="68"/>
      <c r="E73" s="68"/>
      <c r="F73" s="68"/>
      <c r="G73" s="68"/>
      <c r="H73" s="62" t="s">
        <v>17</v>
      </c>
      <c r="I73" s="17"/>
      <c r="J73" s="69">
        <v>14</v>
      </c>
      <c r="K73" s="69"/>
      <c r="L73" s="69"/>
      <c r="M73" s="69"/>
      <c r="N73" s="69"/>
      <c r="O73" s="62" t="s">
        <v>11</v>
      </c>
      <c r="P73" s="70" t="s">
        <v>20</v>
      </c>
      <c r="Q73" s="71"/>
      <c r="R73" s="71"/>
      <c r="S73" s="71"/>
      <c r="T73" s="72"/>
      <c r="U73" s="51"/>
    </row>
    <row r="74" spans="2:21" ht="18.75" customHeight="1" x14ac:dyDescent="0.25">
      <c r="B74" s="37"/>
      <c r="C74" s="35" t="s">
        <v>62</v>
      </c>
      <c r="D74" s="67" t="str">
        <f>Q70</f>
        <v/>
      </c>
      <c r="E74" s="73"/>
      <c r="F74" s="73"/>
      <c r="G74" s="73"/>
      <c r="H74" s="62"/>
      <c r="I74" s="17"/>
      <c r="J74" s="69"/>
      <c r="K74" s="69"/>
      <c r="L74" s="69"/>
      <c r="M74" s="69"/>
      <c r="N74" s="69"/>
      <c r="O74" s="62"/>
      <c r="P74" s="24" t="s">
        <v>63</v>
      </c>
      <c r="Q74" s="74" t="str">
        <f>IF(D66="","",D74*J73)</f>
        <v/>
      </c>
      <c r="R74" s="74"/>
      <c r="S74" s="74"/>
      <c r="T74" s="75"/>
      <c r="U74" s="52"/>
    </row>
    <row r="75" spans="2:21" x14ac:dyDescent="0.25">
      <c r="B75" s="37"/>
      <c r="C75" s="38"/>
      <c r="D75" s="3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 t="s">
        <v>96</v>
      </c>
      <c r="Q75" s="5"/>
      <c r="R75" s="5"/>
      <c r="S75" s="5"/>
      <c r="T75" s="5"/>
      <c r="U75" s="6"/>
    </row>
    <row r="76" spans="2:21" x14ac:dyDescent="0.25">
      <c r="B76" s="37"/>
      <c r="C76" s="41"/>
      <c r="D76" s="41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 t="s">
        <v>52</v>
      </c>
      <c r="Q76" s="5"/>
      <c r="R76" s="5"/>
      <c r="S76" s="5"/>
      <c r="T76" s="5"/>
      <c r="U76" s="6"/>
    </row>
    <row r="77" spans="2:21" x14ac:dyDescent="0.25">
      <c r="B77" s="37"/>
      <c r="C77" s="41"/>
      <c r="D77" s="41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 t="s">
        <v>54</v>
      </c>
      <c r="Q77" s="5"/>
      <c r="R77" s="5"/>
      <c r="S77" s="5"/>
      <c r="T77" s="5"/>
      <c r="U77" s="6"/>
    </row>
    <row r="78" spans="2:21" x14ac:dyDescent="0.25">
      <c r="B78" s="37"/>
      <c r="C78" s="41"/>
      <c r="D78" s="41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</row>
    <row r="79" spans="2:21" x14ac:dyDescent="0.25">
      <c r="B79" s="37"/>
      <c r="C79" s="41"/>
      <c r="D79" s="41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/>
    </row>
    <row r="80" spans="2:21" x14ac:dyDescent="0.25">
      <c r="B80" s="37"/>
      <c r="C80" s="41"/>
      <c r="D80" s="41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/>
    </row>
    <row r="81" spans="2:21" x14ac:dyDescent="0.25">
      <c r="B81" s="37"/>
      <c r="C81" s="41"/>
      <c r="D81" s="41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/>
    </row>
    <row r="82" spans="2:21" x14ac:dyDescent="0.25">
      <c r="B82" s="37"/>
      <c r="C82" s="41"/>
      <c r="D82" s="41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/>
    </row>
    <row r="83" spans="2:21" x14ac:dyDescent="0.25">
      <c r="B83" s="37"/>
      <c r="C83" s="41"/>
      <c r="D83" s="4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</row>
    <row r="84" spans="2:21" x14ac:dyDescent="0.25">
      <c r="B84" s="37"/>
      <c r="C84" s="41"/>
      <c r="D84" s="41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/>
    </row>
    <row r="85" spans="2:21" x14ac:dyDescent="0.25">
      <c r="B85" s="37"/>
      <c r="C85" s="41"/>
      <c r="D85" s="4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/>
    </row>
    <row r="86" spans="2:21" x14ac:dyDescent="0.25">
      <c r="B86" s="37"/>
      <c r="C86" s="41"/>
      <c r="D86" s="41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/>
    </row>
    <row r="87" spans="2:21" ht="15" customHeight="1" x14ac:dyDescent="0.25">
      <c r="B87" s="37"/>
      <c r="C87" s="41"/>
      <c r="D87" s="4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/>
    </row>
    <row r="88" spans="2:21" x14ac:dyDescent="0.25">
      <c r="B88" s="37"/>
      <c r="C88" s="41"/>
      <c r="D88" s="4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/>
    </row>
    <row r="89" spans="2:21" x14ac:dyDescent="0.25">
      <c r="B89" s="37"/>
      <c r="C89" s="41"/>
      <c r="D89" s="4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</row>
    <row r="90" spans="2:21" x14ac:dyDescent="0.25">
      <c r="B90" s="37"/>
      <c r="C90" s="41"/>
      <c r="D90" s="4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</row>
    <row r="91" spans="2:21" x14ac:dyDescent="0.25">
      <c r="B91" s="37"/>
      <c r="C91" s="38"/>
      <c r="D91" s="3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/>
    </row>
    <row r="92" spans="2:21" x14ac:dyDescent="0.25">
      <c r="B92" s="37"/>
      <c r="C92" s="38"/>
      <c r="D92" s="3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/>
    </row>
    <row r="93" spans="2:21" x14ac:dyDescent="0.25">
      <c r="B93" s="37"/>
      <c r="C93" s="38"/>
      <c r="D93" s="3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/>
    </row>
    <row r="94" spans="2:21" x14ac:dyDescent="0.25">
      <c r="B94" s="37"/>
      <c r="C94" s="38"/>
      <c r="D94" s="3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/>
    </row>
    <row r="95" spans="2:21" x14ac:dyDescent="0.25">
      <c r="B95" s="9"/>
      <c r="C95" s="56"/>
      <c r="D95" s="56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2:21" x14ac:dyDescent="0.25">
      <c r="C96" s="4"/>
      <c r="D96" s="4"/>
    </row>
    <row r="97" spans="2:21" ht="16.5" thickBot="1" x14ac:dyDescent="0.3">
      <c r="C97" s="4"/>
      <c r="D97" s="4"/>
    </row>
    <row r="98" spans="2:21" ht="17.25" thickTop="1" thickBot="1" x14ac:dyDescent="0.3">
      <c r="C98" s="103" t="s">
        <v>76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5"/>
    </row>
    <row r="99" spans="2:21" ht="16.5" thickTop="1" x14ac:dyDescent="0.25">
      <c r="C99" s="2" t="s">
        <v>58</v>
      </c>
      <c r="D99" s="2"/>
    </row>
    <row r="100" spans="2:21" x14ac:dyDescent="0.25">
      <c r="C100" s="4"/>
      <c r="D100" s="4"/>
    </row>
    <row r="101" spans="2:21" x14ac:dyDescent="0.25">
      <c r="C101" s="137" t="s">
        <v>77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9"/>
    </row>
    <row r="102" spans="2:21" x14ac:dyDescent="0.25">
      <c r="C102" s="140" t="s">
        <v>78</v>
      </c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2"/>
    </row>
    <row r="103" spans="2:21" x14ac:dyDescent="0.25">
      <c r="C103" s="4"/>
      <c r="D103" s="4"/>
      <c r="E103" s="5" t="s">
        <v>1</v>
      </c>
      <c r="L103" s="5" t="s">
        <v>2</v>
      </c>
    </row>
    <row r="104" spans="2:21" x14ac:dyDescent="0.25">
      <c r="C104" s="4"/>
      <c r="D104" s="4"/>
    </row>
    <row r="105" spans="2:21" x14ac:dyDescent="0.25">
      <c r="C105" s="16"/>
      <c r="D105" s="16"/>
      <c r="K105" s="93" t="s">
        <v>29</v>
      </c>
      <c r="L105" s="94"/>
      <c r="M105" s="95"/>
    </row>
    <row r="106" spans="2:21" x14ac:dyDescent="0.25">
      <c r="C106" s="4"/>
      <c r="D106" s="4"/>
      <c r="K106" s="96"/>
      <c r="L106" s="97"/>
      <c r="M106" s="98"/>
    </row>
    <row r="107" spans="2:21" x14ac:dyDescent="0.25">
      <c r="C107" s="16"/>
      <c r="D107" s="16"/>
    </row>
    <row r="108" spans="2:21" x14ac:dyDescent="0.25">
      <c r="B108" s="25"/>
      <c r="C108" s="30" t="s">
        <v>94</v>
      </c>
      <c r="D108" s="4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10"/>
    </row>
    <row r="109" spans="2:21" x14ac:dyDescent="0.25">
      <c r="B109" s="37"/>
      <c r="C109" s="41"/>
      <c r="D109" s="4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6"/>
    </row>
    <row r="110" spans="2:21" x14ac:dyDescent="0.25">
      <c r="B110" s="37"/>
      <c r="C110" s="143" t="s">
        <v>79</v>
      </c>
      <c r="D110" s="144"/>
      <c r="E110" s="144"/>
      <c r="F110" s="144"/>
      <c r="G110" s="145"/>
      <c r="H110" s="76" t="s">
        <v>30</v>
      </c>
      <c r="I110" s="143" t="s">
        <v>80</v>
      </c>
      <c r="J110" s="144"/>
      <c r="K110" s="144"/>
      <c r="L110" s="144"/>
      <c r="M110" s="144"/>
      <c r="N110" s="145"/>
      <c r="O110" s="100" t="s">
        <v>11</v>
      </c>
      <c r="P110" s="81" t="s">
        <v>81</v>
      </c>
      <c r="Q110" s="82"/>
      <c r="R110" s="82"/>
      <c r="S110" s="82"/>
      <c r="T110" s="83"/>
      <c r="U110" s="6"/>
    </row>
    <row r="111" spans="2:21" x14ac:dyDescent="0.25">
      <c r="B111" s="37"/>
      <c r="C111" s="146"/>
      <c r="D111" s="147"/>
      <c r="E111" s="147"/>
      <c r="F111" s="147"/>
      <c r="G111" s="148"/>
      <c r="H111" s="76"/>
      <c r="I111" s="146"/>
      <c r="J111" s="147"/>
      <c r="K111" s="147"/>
      <c r="L111" s="147"/>
      <c r="M111" s="147"/>
      <c r="N111" s="148"/>
      <c r="O111" s="100"/>
      <c r="P111" s="84"/>
      <c r="Q111" s="85"/>
      <c r="R111" s="85"/>
      <c r="S111" s="85"/>
      <c r="T111" s="86"/>
      <c r="U111" s="6"/>
    </row>
    <row r="112" spans="2:21" x14ac:dyDescent="0.25">
      <c r="B112" s="37"/>
      <c r="C112" s="35" t="s">
        <v>64</v>
      </c>
      <c r="D112" s="101"/>
      <c r="E112" s="102"/>
      <c r="F112" s="102"/>
      <c r="G112" s="102"/>
      <c r="H112" s="76"/>
      <c r="I112" s="35" t="s">
        <v>12</v>
      </c>
      <c r="J112" s="149"/>
      <c r="K112" s="149"/>
      <c r="L112" s="149"/>
      <c r="M112" s="149"/>
      <c r="N112" s="101"/>
      <c r="O112" s="100"/>
      <c r="P112" s="35" t="s">
        <v>15</v>
      </c>
      <c r="Q112" s="78" t="str">
        <f>IF(D112="","",D112-J112)</f>
        <v/>
      </c>
      <c r="R112" s="79"/>
      <c r="S112" s="79"/>
      <c r="T112" s="79"/>
      <c r="U112" s="6"/>
    </row>
    <row r="113" spans="2:21" x14ac:dyDescent="0.25">
      <c r="B113" s="37"/>
      <c r="C113" s="41"/>
      <c r="D113" s="41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5"/>
      <c r="T113" s="5"/>
      <c r="U113" s="6"/>
    </row>
    <row r="114" spans="2:21" x14ac:dyDescent="0.25">
      <c r="B114" s="37"/>
      <c r="C114" s="41"/>
      <c r="D114" s="41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6"/>
    </row>
    <row r="115" spans="2:21" ht="18.75" customHeight="1" x14ac:dyDescent="0.25">
      <c r="B115" s="37"/>
      <c r="C115" s="81" t="s">
        <v>81</v>
      </c>
      <c r="D115" s="82"/>
      <c r="E115" s="82"/>
      <c r="F115" s="82"/>
      <c r="G115" s="83"/>
      <c r="H115" s="76" t="s">
        <v>24</v>
      </c>
      <c r="I115" s="62">
        <v>30</v>
      </c>
      <c r="J115" s="62"/>
      <c r="K115" s="62" t="s">
        <v>25</v>
      </c>
      <c r="L115" s="62" t="s">
        <v>26</v>
      </c>
      <c r="M115" s="62">
        <v>0.4</v>
      </c>
      <c r="N115" s="62"/>
      <c r="O115" s="100" t="s">
        <v>11</v>
      </c>
      <c r="P115" s="81" t="s">
        <v>82</v>
      </c>
      <c r="Q115" s="82"/>
      <c r="R115" s="82"/>
      <c r="S115" s="82"/>
      <c r="T115" s="83"/>
      <c r="U115" s="6"/>
    </row>
    <row r="116" spans="2:21" x14ac:dyDescent="0.25">
      <c r="B116" s="37"/>
      <c r="C116" s="84"/>
      <c r="D116" s="85"/>
      <c r="E116" s="85"/>
      <c r="F116" s="85"/>
      <c r="G116" s="86"/>
      <c r="H116" s="76"/>
      <c r="I116" s="62"/>
      <c r="J116" s="62"/>
      <c r="K116" s="62"/>
      <c r="L116" s="62"/>
      <c r="M116" s="62"/>
      <c r="N116" s="62"/>
      <c r="O116" s="100"/>
      <c r="P116" s="84"/>
      <c r="Q116" s="85"/>
      <c r="R116" s="85"/>
      <c r="S116" s="85"/>
      <c r="T116" s="86"/>
      <c r="U116" s="6"/>
    </row>
    <row r="117" spans="2:21" x14ac:dyDescent="0.25">
      <c r="B117" s="37"/>
      <c r="C117" s="35" t="s">
        <v>15</v>
      </c>
      <c r="D117" s="78" t="str">
        <f>Q112</f>
        <v/>
      </c>
      <c r="E117" s="79"/>
      <c r="F117" s="79"/>
      <c r="G117" s="79"/>
      <c r="H117" s="76"/>
      <c r="I117" s="62"/>
      <c r="J117" s="62"/>
      <c r="K117" s="62"/>
      <c r="L117" s="62"/>
      <c r="M117" s="62"/>
      <c r="N117" s="62"/>
      <c r="O117" s="100"/>
      <c r="P117" s="35" t="s">
        <v>18</v>
      </c>
      <c r="Q117" s="80" t="str">
        <f>IF(D112="","",D117/I115*M115)</f>
        <v/>
      </c>
      <c r="R117" s="80"/>
      <c r="S117" s="80"/>
      <c r="T117" s="78"/>
      <c r="U117" s="6"/>
    </row>
    <row r="118" spans="2:21" x14ac:dyDescent="0.25">
      <c r="B118" s="37"/>
      <c r="C118" s="41"/>
      <c r="D118" s="41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 t="s">
        <v>13</v>
      </c>
      <c r="T118" s="5"/>
      <c r="U118" s="6"/>
    </row>
    <row r="119" spans="2:21" x14ac:dyDescent="0.25">
      <c r="B119" s="37"/>
      <c r="C119" s="41"/>
      <c r="D119" s="41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6"/>
    </row>
    <row r="120" spans="2:21" x14ac:dyDescent="0.25">
      <c r="B120" s="37"/>
      <c r="C120" s="41"/>
      <c r="D120" s="4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81" t="s">
        <v>82</v>
      </c>
      <c r="Q120" s="82"/>
      <c r="R120" s="82"/>
      <c r="S120" s="82"/>
      <c r="T120" s="83"/>
      <c r="U120" s="6"/>
    </row>
    <row r="121" spans="2:21" x14ac:dyDescent="0.25">
      <c r="B121" s="37"/>
      <c r="C121" s="41"/>
      <c r="D121" s="41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84"/>
      <c r="Q121" s="85"/>
      <c r="R121" s="85"/>
      <c r="S121" s="85"/>
      <c r="T121" s="86"/>
      <c r="U121" s="6"/>
    </row>
    <row r="122" spans="2:21" x14ac:dyDescent="0.25">
      <c r="B122" s="37"/>
      <c r="C122" s="41"/>
      <c r="D122" s="41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35" t="s">
        <v>27</v>
      </c>
      <c r="Q122" s="66" t="str">
        <f>IF(D112="","",ROUNDUP(Q117,-3))</f>
        <v/>
      </c>
      <c r="R122" s="66"/>
      <c r="S122" s="66"/>
      <c r="T122" s="67"/>
      <c r="U122" s="6"/>
    </row>
    <row r="123" spans="2:21" x14ac:dyDescent="0.25">
      <c r="B123" s="37"/>
      <c r="C123" s="41"/>
      <c r="D123" s="41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6"/>
    </row>
    <row r="124" spans="2:21" x14ac:dyDescent="0.25">
      <c r="B124" s="37"/>
      <c r="C124" s="19" t="s">
        <v>32</v>
      </c>
      <c r="D124" s="41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6"/>
    </row>
    <row r="125" spans="2:21" x14ac:dyDescent="0.25">
      <c r="B125" s="37"/>
      <c r="C125" s="77" t="s">
        <v>83</v>
      </c>
      <c r="D125" s="77"/>
      <c r="E125" s="77"/>
      <c r="F125" s="77"/>
      <c r="G125" s="77"/>
      <c r="H125" s="76" t="s">
        <v>24</v>
      </c>
      <c r="I125" s="62">
        <v>30</v>
      </c>
      <c r="J125" s="62"/>
      <c r="K125" s="62" t="s">
        <v>25</v>
      </c>
      <c r="L125" s="62" t="s">
        <v>26</v>
      </c>
      <c r="M125" s="62">
        <v>0.3</v>
      </c>
      <c r="N125" s="62"/>
      <c r="O125" s="62" t="s">
        <v>11</v>
      </c>
      <c r="P125" s="63" t="s">
        <v>33</v>
      </c>
      <c r="Q125" s="64"/>
      <c r="R125" s="64"/>
      <c r="S125" s="64"/>
      <c r="T125" s="65"/>
      <c r="U125" s="6"/>
    </row>
    <row r="126" spans="2:21" x14ac:dyDescent="0.25">
      <c r="B126" s="37"/>
      <c r="C126" s="35" t="s">
        <v>8</v>
      </c>
      <c r="D126" s="78" t="str">
        <f>IF(D112="","",D112)</f>
        <v/>
      </c>
      <c r="E126" s="79"/>
      <c r="F126" s="79"/>
      <c r="G126" s="79"/>
      <c r="H126" s="76"/>
      <c r="I126" s="62"/>
      <c r="J126" s="62"/>
      <c r="K126" s="62"/>
      <c r="L126" s="62"/>
      <c r="M126" s="62"/>
      <c r="N126" s="62"/>
      <c r="O126" s="62"/>
      <c r="P126" s="35" t="s">
        <v>28</v>
      </c>
      <c r="Q126" s="66" t="str">
        <f>IF(D126="","",IF(D126/I125*M125&gt;200000,200000,ROUNDUP(D126/I125*M125,-3)))</f>
        <v/>
      </c>
      <c r="R126" s="66"/>
      <c r="S126" s="66"/>
      <c r="T126" s="67"/>
      <c r="U126" s="6"/>
    </row>
    <row r="127" spans="2:21" x14ac:dyDescent="0.25">
      <c r="B127" s="37"/>
      <c r="C127" s="41"/>
      <c r="D127" s="41"/>
      <c r="E127" s="5"/>
      <c r="F127" s="5"/>
      <c r="G127" s="5"/>
      <c r="H127" s="49"/>
      <c r="I127" s="49"/>
      <c r="J127" s="49"/>
      <c r="K127" s="49"/>
      <c r="L127" s="49"/>
      <c r="M127" s="49"/>
      <c r="N127" s="49"/>
      <c r="O127" s="5"/>
      <c r="P127" s="5"/>
      <c r="Q127" s="5"/>
      <c r="R127" s="5"/>
      <c r="S127" s="5" t="s">
        <v>34</v>
      </c>
      <c r="T127" s="5"/>
      <c r="U127" s="6"/>
    </row>
    <row r="128" spans="2:21" x14ac:dyDescent="0.25">
      <c r="B128" s="37"/>
      <c r="C128" s="41"/>
      <c r="D128" s="41"/>
      <c r="E128" s="5"/>
      <c r="F128" s="5"/>
      <c r="G128" s="5"/>
      <c r="H128" s="49"/>
      <c r="I128" s="49"/>
      <c r="J128" s="49"/>
      <c r="K128" s="49"/>
      <c r="L128" s="49"/>
      <c r="M128" s="49"/>
      <c r="N128" s="49"/>
      <c r="O128" s="5"/>
      <c r="P128" s="5"/>
      <c r="Q128" s="5"/>
      <c r="R128" s="5"/>
      <c r="S128" s="5"/>
      <c r="T128" s="5"/>
      <c r="U128" s="6"/>
    </row>
    <row r="129" spans="2:21" x14ac:dyDescent="0.25">
      <c r="B129" s="37"/>
      <c r="C129" s="41"/>
      <c r="D129" s="41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6"/>
    </row>
    <row r="130" spans="2:21" x14ac:dyDescent="0.25">
      <c r="B130" s="37"/>
      <c r="C130" s="68" t="s">
        <v>14</v>
      </c>
      <c r="D130" s="68"/>
      <c r="E130" s="68"/>
      <c r="F130" s="68"/>
      <c r="G130" s="68"/>
      <c r="H130" s="62" t="s">
        <v>17</v>
      </c>
      <c r="I130" s="17"/>
      <c r="J130" s="69">
        <v>14</v>
      </c>
      <c r="K130" s="69"/>
      <c r="L130" s="69"/>
      <c r="M130" s="69"/>
      <c r="N130" s="69"/>
      <c r="O130" s="62" t="s">
        <v>11</v>
      </c>
      <c r="P130" s="70" t="s">
        <v>95</v>
      </c>
      <c r="Q130" s="71"/>
      <c r="R130" s="71"/>
      <c r="S130" s="71"/>
      <c r="T130" s="72"/>
      <c r="U130" s="6"/>
    </row>
    <row r="131" spans="2:21" x14ac:dyDescent="0.25">
      <c r="B131" s="37"/>
      <c r="C131" s="35" t="s">
        <v>31</v>
      </c>
      <c r="D131" s="67" t="str">
        <f>IF(Q126&gt;Q122,Q122,Q126)</f>
        <v/>
      </c>
      <c r="E131" s="73"/>
      <c r="F131" s="73"/>
      <c r="G131" s="73"/>
      <c r="H131" s="62"/>
      <c r="I131" s="17"/>
      <c r="J131" s="69"/>
      <c r="K131" s="69"/>
      <c r="L131" s="69"/>
      <c r="M131" s="69"/>
      <c r="N131" s="69"/>
      <c r="O131" s="62"/>
      <c r="P131" s="24" t="s">
        <v>65</v>
      </c>
      <c r="Q131" s="74" t="str">
        <f>IF(D112="","",D131*J130)</f>
        <v/>
      </c>
      <c r="R131" s="74"/>
      <c r="S131" s="74"/>
      <c r="T131" s="75"/>
      <c r="U131" s="6"/>
    </row>
    <row r="132" spans="2:21" x14ac:dyDescent="0.25">
      <c r="B132" s="37"/>
      <c r="C132" s="19"/>
      <c r="D132" s="19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 t="s">
        <v>96</v>
      </c>
      <c r="Q132" s="5"/>
      <c r="R132" s="5"/>
      <c r="S132" s="5"/>
      <c r="T132" s="5"/>
      <c r="U132" s="6"/>
    </row>
    <row r="133" spans="2:21" x14ac:dyDescent="0.25">
      <c r="B133" s="37"/>
      <c r="C133" s="19"/>
      <c r="D133" s="19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 t="s">
        <v>52</v>
      </c>
      <c r="Q133" s="5"/>
      <c r="R133" s="5"/>
      <c r="S133" s="5"/>
      <c r="T133" s="5"/>
      <c r="U133" s="6"/>
    </row>
    <row r="134" spans="2:21" x14ac:dyDescent="0.25">
      <c r="B134" s="37"/>
      <c r="C134" s="19"/>
      <c r="D134" s="19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 t="s">
        <v>53</v>
      </c>
      <c r="Q134" s="5"/>
      <c r="R134" s="5"/>
      <c r="S134" s="5"/>
      <c r="T134" s="5"/>
      <c r="U134" s="6"/>
    </row>
    <row r="135" spans="2:21" x14ac:dyDescent="0.25">
      <c r="B135" s="37"/>
      <c r="C135" s="19"/>
      <c r="D135" s="19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6"/>
    </row>
    <row r="136" spans="2:21" x14ac:dyDescent="0.25">
      <c r="B136" s="37"/>
      <c r="C136" s="19"/>
      <c r="D136" s="19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6"/>
    </row>
    <row r="137" spans="2:21" x14ac:dyDescent="0.25">
      <c r="B137" s="37"/>
      <c r="C137" s="19"/>
      <c r="D137" s="19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6"/>
    </row>
    <row r="138" spans="2:21" x14ac:dyDescent="0.25">
      <c r="B138" s="37"/>
      <c r="C138" s="19"/>
      <c r="D138" s="19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6"/>
    </row>
    <row r="139" spans="2:21" x14ac:dyDescent="0.25">
      <c r="B139" s="37"/>
      <c r="C139" s="19"/>
      <c r="D139" s="19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6"/>
    </row>
    <row r="140" spans="2:21" x14ac:dyDescent="0.25">
      <c r="B140" s="37"/>
      <c r="C140" s="19"/>
      <c r="D140" s="19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6"/>
    </row>
    <row r="141" spans="2:21" x14ac:dyDescent="0.25">
      <c r="B141" s="24"/>
      <c r="C141" s="28"/>
      <c r="D141" s="2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8"/>
    </row>
    <row r="142" spans="2:21" x14ac:dyDescent="0.25">
      <c r="C142" s="2"/>
      <c r="D142" s="2"/>
      <c r="P142" s="5"/>
      <c r="Q142" s="5"/>
    </row>
    <row r="143" spans="2:21" ht="16.5" thickBot="1" x14ac:dyDescent="0.3">
      <c r="C143" s="2"/>
      <c r="D143" s="2"/>
    </row>
    <row r="144" spans="2:21" ht="18.75" customHeight="1" thickTop="1" x14ac:dyDescent="0.25">
      <c r="C144" s="122" t="s">
        <v>84</v>
      </c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4"/>
    </row>
    <row r="145" spans="2:26" ht="18.75" customHeight="1" thickBot="1" x14ac:dyDescent="0.3">
      <c r="C145" s="125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7"/>
    </row>
    <row r="146" spans="2:26" ht="16.5" thickTop="1" x14ac:dyDescent="0.25">
      <c r="C146" s="2" t="s">
        <v>58</v>
      </c>
      <c r="D146" s="2"/>
    </row>
    <row r="147" spans="2:26" x14ac:dyDescent="0.25">
      <c r="C147" s="2"/>
      <c r="D147" s="2"/>
    </row>
    <row r="148" spans="2:26" x14ac:dyDescent="0.25">
      <c r="B148" s="25"/>
      <c r="C148" s="30" t="s">
        <v>94</v>
      </c>
      <c r="D148" s="4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10"/>
    </row>
    <row r="149" spans="2:26" x14ac:dyDescent="0.25">
      <c r="B149" s="37"/>
      <c r="C149" s="55"/>
      <c r="D149" s="5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6"/>
    </row>
    <row r="150" spans="2:26" ht="15.75" customHeight="1" x14ac:dyDescent="0.25">
      <c r="B150" s="37"/>
      <c r="C150" s="170" t="s">
        <v>35</v>
      </c>
      <c r="D150" s="171"/>
      <c r="E150" s="171"/>
      <c r="F150" s="171"/>
      <c r="G150" s="172"/>
      <c r="H150" s="5"/>
      <c r="I150" s="108" t="s">
        <v>42</v>
      </c>
      <c r="J150" s="109"/>
      <c r="K150" s="109"/>
      <c r="L150" s="109"/>
      <c r="M150" s="109"/>
      <c r="N150" s="110"/>
      <c r="O150" s="5"/>
      <c r="P150" s="116" t="s">
        <v>41</v>
      </c>
      <c r="Q150" s="117"/>
      <c r="R150" s="117"/>
      <c r="S150" s="117"/>
      <c r="T150" s="118"/>
      <c r="U150" s="6"/>
    </row>
    <row r="151" spans="2:26" x14ac:dyDescent="0.25">
      <c r="B151" s="37"/>
      <c r="C151" s="173"/>
      <c r="D151" s="174"/>
      <c r="E151" s="174"/>
      <c r="F151" s="174"/>
      <c r="G151" s="175"/>
      <c r="H151" s="5"/>
      <c r="I151" s="108"/>
      <c r="J151" s="109"/>
      <c r="K151" s="109"/>
      <c r="L151" s="109"/>
      <c r="M151" s="109"/>
      <c r="N151" s="110"/>
      <c r="O151" s="5"/>
      <c r="P151" s="119"/>
      <c r="Q151" s="120"/>
      <c r="R151" s="120"/>
      <c r="S151" s="120"/>
      <c r="T151" s="121"/>
      <c r="U151" s="6"/>
    </row>
    <row r="152" spans="2:26" x14ac:dyDescent="0.25">
      <c r="B152" s="37"/>
      <c r="C152" s="21" t="s">
        <v>8</v>
      </c>
      <c r="D152" s="150"/>
      <c r="E152" s="151"/>
      <c r="F152" s="151"/>
      <c r="G152" s="151"/>
      <c r="H152" s="5"/>
      <c r="I152" s="21" t="s">
        <v>12</v>
      </c>
      <c r="J152" s="152"/>
      <c r="K152" s="152"/>
      <c r="L152" s="152"/>
      <c r="M152" s="152"/>
      <c r="N152" s="153"/>
      <c r="O152" s="5"/>
      <c r="P152" s="21" t="s">
        <v>15</v>
      </c>
      <c r="Q152" s="115" t="str">
        <f>IF(D152="","",Z152-D152)</f>
        <v/>
      </c>
      <c r="R152" s="128"/>
      <c r="S152" s="128"/>
      <c r="T152" s="128"/>
      <c r="U152" s="6"/>
      <c r="Z152" s="53">
        <v>44197</v>
      </c>
    </row>
    <row r="153" spans="2:26" x14ac:dyDescent="0.25">
      <c r="B153" s="37"/>
      <c r="C153" s="55"/>
      <c r="D153" s="55"/>
      <c r="E153" s="5"/>
      <c r="F153" s="5"/>
      <c r="G153" s="5"/>
      <c r="H153" s="5"/>
      <c r="I153" s="5"/>
      <c r="J153" s="25"/>
      <c r="K153" s="9"/>
      <c r="L153" s="5"/>
      <c r="M153" s="5"/>
      <c r="N153" s="5"/>
      <c r="O153" s="5"/>
      <c r="P153" s="5"/>
      <c r="Q153" s="5"/>
      <c r="R153" s="6"/>
      <c r="S153" s="5"/>
      <c r="T153" s="5"/>
      <c r="U153" s="6"/>
    </row>
    <row r="154" spans="2:26" x14ac:dyDescent="0.25">
      <c r="B154" s="37"/>
      <c r="C154" s="55"/>
      <c r="D154" s="55"/>
      <c r="E154" s="5"/>
      <c r="F154" s="5"/>
      <c r="G154" s="5"/>
      <c r="H154" s="5"/>
      <c r="I154" s="5"/>
      <c r="J154" s="37"/>
      <c r="K154" s="5"/>
      <c r="L154" s="5"/>
      <c r="M154" s="5"/>
      <c r="N154" s="5"/>
      <c r="O154" s="5"/>
      <c r="P154" s="5"/>
      <c r="Q154" s="5"/>
      <c r="R154" s="6"/>
      <c r="S154" s="5"/>
      <c r="T154" s="5"/>
      <c r="U154" s="6"/>
    </row>
    <row r="155" spans="2:26" x14ac:dyDescent="0.25">
      <c r="B155" s="37"/>
      <c r="C155" s="55"/>
      <c r="D155" s="55"/>
      <c r="E155" s="5"/>
      <c r="F155" s="5"/>
      <c r="G155" s="5"/>
      <c r="H155" s="5"/>
      <c r="I155" s="5"/>
      <c r="J155" s="37"/>
      <c r="K155" s="5"/>
      <c r="L155" s="5"/>
      <c r="M155" s="5"/>
      <c r="N155" s="5"/>
      <c r="O155" s="5"/>
      <c r="P155" s="5"/>
      <c r="Q155" s="5"/>
      <c r="R155" s="6"/>
      <c r="S155" s="5"/>
      <c r="T155" s="5"/>
      <c r="U155" s="6"/>
    </row>
    <row r="156" spans="2:26" x14ac:dyDescent="0.25">
      <c r="B156" s="37"/>
      <c r="C156" s="55"/>
      <c r="D156" s="55"/>
      <c r="E156" s="7"/>
      <c r="F156" s="7"/>
      <c r="G156" s="7"/>
      <c r="H156" s="7"/>
      <c r="I156" s="7"/>
      <c r="J156" s="37"/>
      <c r="K156" s="5"/>
      <c r="L156" s="7"/>
      <c r="M156" s="7"/>
      <c r="N156" s="7"/>
      <c r="O156" s="7"/>
      <c r="P156" s="7"/>
      <c r="Q156" s="7"/>
      <c r="R156" s="8"/>
      <c r="S156" s="5"/>
      <c r="T156" s="5"/>
      <c r="U156" s="6"/>
    </row>
    <row r="157" spans="2:26" x14ac:dyDescent="0.25">
      <c r="B157" s="37"/>
      <c r="C157" s="55"/>
      <c r="D157" s="55"/>
      <c r="E157" s="5"/>
      <c r="F157" s="5"/>
      <c r="G157" s="5"/>
      <c r="H157" s="5"/>
      <c r="I157" s="5"/>
      <c r="J157" s="5"/>
      <c r="K157" s="22"/>
      <c r="L157" s="5"/>
      <c r="M157" s="5"/>
      <c r="N157" s="5"/>
      <c r="O157" s="5"/>
      <c r="P157" s="5"/>
      <c r="Q157" s="5"/>
      <c r="R157" s="5"/>
      <c r="S157" s="5"/>
      <c r="T157" s="5"/>
      <c r="U157" s="6"/>
    </row>
    <row r="158" spans="2:26" ht="15.75" customHeight="1" x14ac:dyDescent="0.25">
      <c r="B158" s="37"/>
      <c r="C158" s="108" t="s">
        <v>42</v>
      </c>
      <c r="D158" s="109"/>
      <c r="E158" s="109"/>
      <c r="F158" s="109"/>
      <c r="G158" s="110"/>
      <c r="H158" s="113" t="s">
        <v>36</v>
      </c>
      <c r="I158" s="116" t="s">
        <v>39</v>
      </c>
      <c r="J158" s="117"/>
      <c r="K158" s="118"/>
      <c r="L158" s="129" t="s">
        <v>38</v>
      </c>
      <c r="M158" s="129">
        <v>0.3</v>
      </c>
      <c r="N158" s="129"/>
      <c r="O158" s="62" t="s">
        <v>37</v>
      </c>
      <c r="P158" s="116" t="s">
        <v>43</v>
      </c>
      <c r="Q158" s="117"/>
      <c r="R158" s="117"/>
      <c r="S158" s="117"/>
      <c r="T158" s="118"/>
      <c r="U158" s="6"/>
    </row>
    <row r="159" spans="2:26" x14ac:dyDescent="0.25">
      <c r="B159" s="37"/>
      <c r="C159" s="108"/>
      <c r="D159" s="109"/>
      <c r="E159" s="109"/>
      <c r="F159" s="109"/>
      <c r="G159" s="110"/>
      <c r="H159" s="113"/>
      <c r="I159" s="119"/>
      <c r="J159" s="120"/>
      <c r="K159" s="121"/>
      <c r="L159" s="129"/>
      <c r="M159" s="129"/>
      <c r="N159" s="129"/>
      <c r="O159" s="62"/>
      <c r="P159" s="119"/>
      <c r="Q159" s="120"/>
      <c r="R159" s="120"/>
      <c r="S159" s="120"/>
      <c r="T159" s="121"/>
      <c r="U159" s="6"/>
    </row>
    <row r="160" spans="2:26" x14ac:dyDescent="0.25">
      <c r="B160" s="37"/>
      <c r="C160" s="21" t="s">
        <v>12</v>
      </c>
      <c r="D160" s="111" t="str">
        <f>IF(D152="","",J152)</f>
        <v/>
      </c>
      <c r="E160" s="111"/>
      <c r="F160" s="111"/>
      <c r="G160" s="112"/>
      <c r="H160" s="113"/>
      <c r="I160" s="21" t="s">
        <v>15</v>
      </c>
      <c r="J160" s="114" t="str">
        <f>Q152</f>
        <v/>
      </c>
      <c r="K160" s="115"/>
      <c r="L160" s="129"/>
      <c r="M160" s="129"/>
      <c r="N160" s="129"/>
      <c r="O160" s="62"/>
      <c r="P160" s="35" t="s">
        <v>40</v>
      </c>
      <c r="Q160" s="80" t="str">
        <f>IF(D152="","",D160/J160*M158)</f>
        <v/>
      </c>
      <c r="R160" s="80"/>
      <c r="S160" s="80"/>
      <c r="T160" s="78"/>
      <c r="U160" s="6"/>
    </row>
    <row r="161" spans="2:21" x14ac:dyDescent="0.25">
      <c r="B161" s="37"/>
      <c r="C161" s="19"/>
      <c r="D161" s="19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 t="s">
        <v>13</v>
      </c>
      <c r="S161" s="5"/>
      <c r="T161" s="5"/>
      <c r="U161" s="6"/>
    </row>
    <row r="162" spans="2:21" x14ac:dyDescent="0.25">
      <c r="B162" s="37"/>
      <c r="C162" s="19"/>
      <c r="D162" s="19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6"/>
    </row>
    <row r="163" spans="2:21" x14ac:dyDescent="0.25">
      <c r="B163" s="37"/>
      <c r="C163" s="19"/>
      <c r="D163" s="19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68" t="s">
        <v>14</v>
      </c>
      <c r="Q163" s="68"/>
      <c r="R163" s="68"/>
      <c r="S163" s="68"/>
      <c r="T163" s="68"/>
      <c r="U163" s="6"/>
    </row>
    <row r="164" spans="2:21" x14ac:dyDescent="0.25">
      <c r="B164" s="37"/>
      <c r="C164" s="19"/>
      <c r="D164" s="19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160" t="s">
        <v>27</v>
      </c>
      <c r="Q164" s="154" t="str">
        <f>IF(D152="","",IF(Q152&gt;=366,"この方式は選択できません",IF(Q152&lt;=119,"新規開業特例をご利用ください",IF(Q160&gt;=75000,75000,IF(Q160&lt;=25000,25000,ROUNDUP(Q160,-3))))))</f>
        <v/>
      </c>
      <c r="R164" s="154"/>
      <c r="S164" s="154"/>
      <c r="T164" s="155"/>
      <c r="U164" s="6"/>
    </row>
    <row r="165" spans="2:21" x14ac:dyDescent="0.25">
      <c r="B165" s="37"/>
      <c r="C165" s="19"/>
      <c r="D165" s="19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61"/>
      <c r="Q165" s="156"/>
      <c r="R165" s="156"/>
      <c r="S165" s="156"/>
      <c r="T165" s="157"/>
      <c r="U165" s="6"/>
    </row>
    <row r="166" spans="2:21" x14ac:dyDescent="0.25">
      <c r="B166" s="37"/>
      <c r="C166" s="19"/>
      <c r="D166" s="19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162"/>
      <c r="Q166" s="158"/>
      <c r="R166" s="158"/>
      <c r="S166" s="158"/>
      <c r="T166" s="159"/>
      <c r="U166" s="6"/>
    </row>
    <row r="167" spans="2:21" x14ac:dyDescent="0.25">
      <c r="B167" s="37"/>
      <c r="C167" s="19"/>
      <c r="D167" s="1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8"/>
      <c r="R167" s="5"/>
      <c r="S167" s="5"/>
      <c r="T167" s="5"/>
      <c r="U167" s="6"/>
    </row>
    <row r="168" spans="2:21" x14ac:dyDescent="0.25">
      <c r="B168" s="37"/>
      <c r="C168" s="19"/>
      <c r="D168" s="19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6"/>
    </row>
    <row r="169" spans="2:21" x14ac:dyDescent="0.25">
      <c r="B169" s="37"/>
      <c r="C169" s="68" t="s">
        <v>14</v>
      </c>
      <c r="D169" s="68"/>
      <c r="E169" s="68"/>
      <c r="F169" s="68"/>
      <c r="G169" s="68"/>
      <c r="H169" s="62" t="s">
        <v>10</v>
      </c>
      <c r="I169" s="39"/>
      <c r="J169" s="69">
        <v>14</v>
      </c>
      <c r="K169" s="69"/>
      <c r="L169" s="69"/>
      <c r="M169" s="69"/>
      <c r="N169" s="69"/>
      <c r="O169" s="62" t="s">
        <v>11</v>
      </c>
      <c r="P169" s="70" t="s">
        <v>95</v>
      </c>
      <c r="Q169" s="71"/>
      <c r="R169" s="71"/>
      <c r="S169" s="71"/>
      <c r="T169" s="72"/>
      <c r="U169" s="6"/>
    </row>
    <row r="170" spans="2:21" x14ac:dyDescent="0.25">
      <c r="B170" s="37"/>
      <c r="C170" s="35" t="s">
        <v>27</v>
      </c>
      <c r="D170" s="67" t="str">
        <f>Q164</f>
        <v/>
      </c>
      <c r="E170" s="73"/>
      <c r="F170" s="73"/>
      <c r="G170" s="73"/>
      <c r="H170" s="62"/>
      <c r="I170" s="39"/>
      <c r="J170" s="69"/>
      <c r="K170" s="69"/>
      <c r="L170" s="69"/>
      <c r="M170" s="69"/>
      <c r="N170" s="69"/>
      <c r="O170" s="62"/>
      <c r="P170" s="24" t="s">
        <v>28</v>
      </c>
      <c r="Q170" s="74" t="str">
        <f>IF(D152="","",D170*J169)</f>
        <v/>
      </c>
      <c r="R170" s="74"/>
      <c r="S170" s="74"/>
      <c r="T170" s="75"/>
      <c r="U170" s="6"/>
    </row>
    <row r="171" spans="2:21" x14ac:dyDescent="0.25">
      <c r="B171" s="37"/>
      <c r="C171" s="19"/>
      <c r="D171" s="19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 t="s">
        <v>96</v>
      </c>
      <c r="Q171" s="5"/>
      <c r="R171" s="5"/>
      <c r="S171" s="5"/>
      <c r="T171" s="5"/>
      <c r="U171" s="6"/>
    </row>
    <row r="172" spans="2:21" x14ac:dyDescent="0.25">
      <c r="B172" s="37"/>
      <c r="C172" s="19"/>
      <c r="D172" s="19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 t="s">
        <v>52</v>
      </c>
      <c r="Q172" s="5"/>
      <c r="R172" s="5"/>
      <c r="S172" s="5"/>
      <c r="T172" s="5"/>
      <c r="U172" s="6"/>
    </row>
    <row r="173" spans="2:21" x14ac:dyDescent="0.25">
      <c r="B173" s="37"/>
      <c r="C173" s="19"/>
      <c r="D173" s="19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 t="s">
        <v>56</v>
      </c>
      <c r="Q173" s="5"/>
      <c r="R173" s="5"/>
      <c r="S173" s="5"/>
      <c r="T173" s="5"/>
      <c r="U173" s="6"/>
    </row>
    <row r="174" spans="2:21" x14ac:dyDescent="0.25">
      <c r="B174" s="37"/>
      <c r="C174" s="19"/>
      <c r="D174" s="19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6"/>
    </row>
    <row r="175" spans="2:21" x14ac:dyDescent="0.25">
      <c r="B175" s="37"/>
      <c r="C175" s="19"/>
      <c r="D175" s="19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6"/>
    </row>
    <row r="176" spans="2:21" x14ac:dyDescent="0.25">
      <c r="B176" s="37"/>
      <c r="C176" s="19"/>
      <c r="D176" s="19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6"/>
    </row>
    <row r="177" spans="2:21" x14ac:dyDescent="0.25">
      <c r="B177" s="37"/>
      <c r="C177" s="19"/>
      <c r="D177" s="19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6"/>
    </row>
    <row r="178" spans="2:21" x14ac:dyDescent="0.25">
      <c r="B178" s="37"/>
      <c r="C178" s="55"/>
      <c r="D178" s="5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6"/>
    </row>
    <row r="179" spans="2:21" x14ac:dyDescent="0.25">
      <c r="B179" s="37"/>
      <c r="C179" s="19"/>
      <c r="D179" s="19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6"/>
    </row>
    <row r="180" spans="2:21" x14ac:dyDescent="0.25">
      <c r="B180" s="37"/>
      <c r="C180" s="55"/>
      <c r="D180" s="5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6"/>
    </row>
    <row r="181" spans="2:21" x14ac:dyDescent="0.25">
      <c r="B181" s="37"/>
      <c r="C181" s="19"/>
      <c r="D181" s="19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6"/>
    </row>
    <row r="182" spans="2:21" x14ac:dyDescent="0.25">
      <c r="B182" s="37"/>
      <c r="C182" s="19"/>
      <c r="D182" s="19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6"/>
    </row>
    <row r="183" spans="2:21" x14ac:dyDescent="0.25">
      <c r="B183" s="3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6"/>
    </row>
    <row r="184" spans="2:21" x14ac:dyDescent="0.25">
      <c r="B184" s="3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6"/>
    </row>
    <row r="185" spans="2:21" x14ac:dyDescent="0.25">
      <c r="B185" s="3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6"/>
    </row>
    <row r="186" spans="2:21" x14ac:dyDescent="0.25">
      <c r="B186" s="2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8"/>
    </row>
    <row r="189" spans="2:21" ht="16.5" thickBot="1" x14ac:dyDescent="0.3">
      <c r="C189" s="2"/>
      <c r="D189" s="2"/>
    </row>
    <row r="190" spans="2:21" ht="17.25" thickTop="1" thickBot="1" x14ac:dyDescent="0.3">
      <c r="C190" s="103" t="s">
        <v>85</v>
      </c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5"/>
    </row>
    <row r="191" spans="2:21" ht="16.5" thickTop="1" x14ac:dyDescent="0.25">
      <c r="C191" s="2" t="s">
        <v>58</v>
      </c>
      <c r="D191" s="2"/>
    </row>
    <row r="192" spans="2:21" x14ac:dyDescent="0.25">
      <c r="C192" s="2"/>
      <c r="D192" s="2"/>
    </row>
    <row r="193" spans="2:26" x14ac:dyDescent="0.25">
      <c r="C193" s="167" t="s">
        <v>91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9"/>
    </row>
    <row r="194" spans="2:26" x14ac:dyDescent="0.25">
      <c r="C194" s="4"/>
      <c r="D194" s="4"/>
      <c r="E194" s="9" t="s">
        <v>1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0"/>
      <c r="S194" s="5" t="s">
        <v>2</v>
      </c>
      <c r="T194" s="5"/>
    </row>
    <row r="195" spans="2:26" x14ac:dyDescent="0.25">
      <c r="C195" s="4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9"/>
      <c r="P195" s="59"/>
      <c r="Q195" s="59"/>
      <c r="R195" s="6"/>
      <c r="S195" s="26"/>
      <c r="T195" s="26"/>
    </row>
    <row r="196" spans="2:26" x14ac:dyDescent="0.25">
      <c r="C196" s="25" t="s">
        <v>19</v>
      </c>
      <c r="D196" s="9"/>
      <c r="E196" s="9"/>
      <c r="F196" s="9"/>
      <c r="G196" s="9"/>
      <c r="H196" s="9"/>
      <c r="I196" s="9"/>
      <c r="J196" s="9"/>
      <c r="K196" s="9"/>
      <c r="L196" s="9"/>
      <c r="M196" s="10"/>
      <c r="N196" s="5"/>
      <c r="O196" s="5"/>
      <c r="P196" s="5"/>
      <c r="Q196" s="5"/>
      <c r="R196" s="6"/>
    </row>
    <row r="197" spans="2:26" x14ac:dyDescent="0.25">
      <c r="C197" s="37" t="s">
        <v>93</v>
      </c>
      <c r="D197" s="5"/>
      <c r="E197" s="5"/>
      <c r="F197" s="5"/>
      <c r="G197" s="5"/>
      <c r="H197" s="5"/>
      <c r="I197" s="5"/>
      <c r="J197" s="5"/>
      <c r="K197" s="5"/>
      <c r="L197" s="5"/>
      <c r="M197" s="6"/>
      <c r="N197" s="5"/>
      <c r="O197" s="5"/>
      <c r="P197" s="5"/>
      <c r="Q197" s="5"/>
      <c r="R197" s="6"/>
    </row>
    <row r="198" spans="2:26" x14ac:dyDescent="0.25">
      <c r="C198" s="24" t="s">
        <v>60</v>
      </c>
      <c r="D198" s="7"/>
      <c r="E198" s="7"/>
      <c r="F198" s="7"/>
      <c r="G198" s="7"/>
      <c r="H198" s="7"/>
      <c r="I198" s="7"/>
      <c r="J198" s="7"/>
      <c r="K198" s="7"/>
      <c r="L198" s="7"/>
      <c r="M198" s="8"/>
      <c r="N198" s="5"/>
      <c r="O198" s="5"/>
      <c r="P198" s="5"/>
      <c r="Q198" s="5"/>
      <c r="R198" s="6"/>
    </row>
    <row r="199" spans="2:26" x14ac:dyDescent="0.25">
      <c r="C199" s="5"/>
      <c r="D199" s="5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8"/>
    </row>
    <row r="200" spans="2:26" x14ac:dyDescent="0.25">
      <c r="C200" s="16"/>
      <c r="D200" s="16"/>
    </row>
    <row r="201" spans="2:26" x14ac:dyDescent="0.25">
      <c r="B201" s="25"/>
      <c r="C201" s="30" t="s">
        <v>94</v>
      </c>
      <c r="D201" s="4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10"/>
    </row>
    <row r="202" spans="2:26" x14ac:dyDescent="0.25">
      <c r="B202" s="37"/>
      <c r="C202" s="55"/>
      <c r="D202" s="5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6"/>
      <c r="W202" s="53"/>
      <c r="X202" s="54"/>
    </row>
    <row r="203" spans="2:26" ht="15.75" customHeight="1" x14ac:dyDescent="0.25">
      <c r="B203" s="37"/>
      <c r="C203" s="170" t="s">
        <v>35</v>
      </c>
      <c r="D203" s="171"/>
      <c r="E203" s="171"/>
      <c r="F203" s="171"/>
      <c r="G203" s="172"/>
      <c r="H203" s="5"/>
      <c r="I203" s="108" t="s">
        <v>86</v>
      </c>
      <c r="J203" s="109"/>
      <c r="K203" s="109"/>
      <c r="L203" s="109"/>
      <c r="M203" s="109"/>
      <c r="N203" s="110"/>
      <c r="O203" s="5"/>
      <c r="P203" s="116" t="s">
        <v>87</v>
      </c>
      <c r="Q203" s="117"/>
      <c r="R203" s="117"/>
      <c r="S203" s="117"/>
      <c r="T203" s="118"/>
      <c r="U203" s="6"/>
      <c r="W203" s="53"/>
    </row>
    <row r="204" spans="2:26" x14ac:dyDescent="0.25">
      <c r="B204" s="37"/>
      <c r="C204" s="173"/>
      <c r="D204" s="174"/>
      <c r="E204" s="174"/>
      <c r="F204" s="174"/>
      <c r="G204" s="175"/>
      <c r="H204" s="5"/>
      <c r="I204" s="108"/>
      <c r="J204" s="109"/>
      <c r="K204" s="109"/>
      <c r="L204" s="109"/>
      <c r="M204" s="109"/>
      <c r="N204" s="110"/>
      <c r="O204" s="5"/>
      <c r="P204" s="119"/>
      <c r="Q204" s="120"/>
      <c r="R204" s="120"/>
      <c r="S204" s="120"/>
      <c r="T204" s="121"/>
      <c r="U204" s="6"/>
      <c r="W204" s="53"/>
    </row>
    <row r="205" spans="2:26" ht="17.25" customHeight="1" x14ac:dyDescent="0.25">
      <c r="B205" s="37"/>
      <c r="C205" s="21" t="s">
        <v>8</v>
      </c>
      <c r="D205" s="150"/>
      <c r="E205" s="151"/>
      <c r="F205" s="151"/>
      <c r="G205" s="151"/>
      <c r="H205" s="5"/>
      <c r="I205" s="21" t="s">
        <v>12</v>
      </c>
      <c r="J205" s="152"/>
      <c r="K205" s="152"/>
      <c r="L205" s="152"/>
      <c r="M205" s="152"/>
      <c r="N205" s="153"/>
      <c r="O205" s="5"/>
      <c r="P205" s="21" t="s">
        <v>15</v>
      </c>
      <c r="Q205" s="115" t="str">
        <f>IF(D205="","",Z205-D205)</f>
        <v/>
      </c>
      <c r="R205" s="128"/>
      <c r="S205" s="128"/>
      <c r="T205" s="128"/>
      <c r="U205" s="6"/>
      <c r="Z205" s="53">
        <v>44442</v>
      </c>
    </row>
    <row r="206" spans="2:26" x14ac:dyDescent="0.25">
      <c r="B206" s="37"/>
      <c r="C206" s="55"/>
      <c r="D206" s="55"/>
      <c r="E206" s="5"/>
      <c r="F206" s="5"/>
      <c r="G206" s="5"/>
      <c r="H206" s="5"/>
      <c r="I206" s="5"/>
      <c r="J206" s="25"/>
      <c r="K206" s="9"/>
      <c r="L206" s="5"/>
      <c r="M206" s="5"/>
      <c r="N206" s="5"/>
      <c r="O206" s="5"/>
      <c r="P206" s="5"/>
      <c r="Q206" s="5"/>
      <c r="R206" s="6"/>
      <c r="S206" s="5"/>
      <c r="T206" s="5"/>
      <c r="U206" s="6"/>
    </row>
    <row r="207" spans="2:26" x14ac:dyDescent="0.25">
      <c r="B207" s="37"/>
      <c r="C207" s="55"/>
      <c r="D207" s="55"/>
      <c r="E207" s="5"/>
      <c r="F207" s="5"/>
      <c r="G207" s="5"/>
      <c r="H207" s="5"/>
      <c r="I207" s="5"/>
      <c r="J207" s="37"/>
      <c r="K207" s="5"/>
      <c r="L207" s="5"/>
      <c r="M207" s="5"/>
      <c r="N207" s="5"/>
      <c r="O207" s="5"/>
      <c r="P207" s="5"/>
      <c r="Q207" s="5"/>
      <c r="R207" s="6"/>
      <c r="S207" s="5"/>
      <c r="T207" s="5"/>
      <c r="U207" s="6"/>
    </row>
    <row r="208" spans="2:26" x14ac:dyDescent="0.25">
      <c r="B208" s="37"/>
      <c r="C208" s="55"/>
      <c r="D208" s="55"/>
      <c r="E208" s="5"/>
      <c r="F208" s="5"/>
      <c r="G208" s="5"/>
      <c r="H208" s="5"/>
      <c r="I208" s="5"/>
      <c r="J208" s="37"/>
      <c r="K208" s="5"/>
      <c r="L208" s="5"/>
      <c r="M208" s="5"/>
      <c r="N208" s="5"/>
      <c r="O208" s="5"/>
      <c r="P208" s="5"/>
      <c r="Q208" s="5"/>
      <c r="R208" s="6"/>
      <c r="S208" s="5"/>
      <c r="T208" s="5"/>
      <c r="U208" s="6"/>
    </row>
    <row r="209" spans="2:21" x14ac:dyDescent="0.25">
      <c r="B209" s="37"/>
      <c r="C209" s="55"/>
      <c r="D209" s="55"/>
      <c r="E209" s="7"/>
      <c r="F209" s="7"/>
      <c r="G209" s="7"/>
      <c r="H209" s="7"/>
      <c r="I209" s="7"/>
      <c r="J209" s="37"/>
      <c r="K209" s="5"/>
      <c r="L209" s="7"/>
      <c r="M209" s="7"/>
      <c r="N209" s="7"/>
      <c r="O209" s="7"/>
      <c r="P209" s="7"/>
      <c r="Q209" s="7"/>
      <c r="R209" s="8"/>
      <c r="S209" s="5"/>
      <c r="T209" s="5"/>
      <c r="U209" s="6"/>
    </row>
    <row r="210" spans="2:21" x14ac:dyDescent="0.25">
      <c r="B210" s="37"/>
      <c r="C210" s="55"/>
      <c r="D210" s="55"/>
      <c r="E210" s="5"/>
      <c r="F210" s="5"/>
      <c r="G210" s="5"/>
      <c r="H210" s="5"/>
      <c r="I210" s="5"/>
      <c r="J210" s="5"/>
      <c r="K210" s="22"/>
      <c r="L210" s="5"/>
      <c r="M210" s="5"/>
      <c r="N210" s="5"/>
      <c r="O210" s="5"/>
      <c r="P210" s="5"/>
      <c r="Q210" s="5"/>
      <c r="R210" s="5"/>
      <c r="S210" s="5"/>
      <c r="T210" s="5"/>
      <c r="U210" s="6"/>
    </row>
    <row r="211" spans="2:21" ht="15.75" customHeight="1" x14ac:dyDescent="0.25">
      <c r="B211" s="37"/>
      <c r="C211" s="108" t="s">
        <v>86</v>
      </c>
      <c r="D211" s="109"/>
      <c r="E211" s="109"/>
      <c r="F211" s="109"/>
      <c r="G211" s="110"/>
      <c r="H211" s="113" t="s">
        <v>36</v>
      </c>
      <c r="I211" s="116" t="s">
        <v>39</v>
      </c>
      <c r="J211" s="117"/>
      <c r="K211" s="118"/>
      <c r="L211" s="129" t="s">
        <v>38</v>
      </c>
      <c r="M211" s="129">
        <v>0.3</v>
      </c>
      <c r="N211" s="129"/>
      <c r="O211" s="62" t="s">
        <v>37</v>
      </c>
      <c r="P211" s="116" t="s">
        <v>88</v>
      </c>
      <c r="Q211" s="117"/>
      <c r="R211" s="117"/>
      <c r="S211" s="117"/>
      <c r="T211" s="118"/>
      <c r="U211" s="6"/>
    </row>
    <row r="212" spans="2:21" x14ac:dyDescent="0.25">
      <c r="B212" s="37"/>
      <c r="C212" s="108"/>
      <c r="D212" s="109"/>
      <c r="E212" s="109"/>
      <c r="F212" s="109"/>
      <c r="G212" s="110"/>
      <c r="H212" s="113"/>
      <c r="I212" s="119"/>
      <c r="J212" s="120"/>
      <c r="K212" s="121"/>
      <c r="L212" s="129"/>
      <c r="M212" s="129"/>
      <c r="N212" s="129"/>
      <c r="O212" s="62"/>
      <c r="P212" s="119"/>
      <c r="Q212" s="120"/>
      <c r="R212" s="120"/>
      <c r="S212" s="120"/>
      <c r="T212" s="121"/>
      <c r="U212" s="6"/>
    </row>
    <row r="213" spans="2:21" x14ac:dyDescent="0.25">
      <c r="B213" s="37"/>
      <c r="C213" s="21" t="s">
        <v>12</v>
      </c>
      <c r="D213" s="111" t="str">
        <f>IF(D205="","",J205)</f>
        <v/>
      </c>
      <c r="E213" s="111"/>
      <c r="F213" s="111"/>
      <c r="G213" s="112"/>
      <c r="H213" s="113"/>
      <c r="I213" s="21" t="s">
        <v>15</v>
      </c>
      <c r="J213" s="114" t="str">
        <f>Q205</f>
        <v/>
      </c>
      <c r="K213" s="115"/>
      <c r="L213" s="129"/>
      <c r="M213" s="129"/>
      <c r="N213" s="129"/>
      <c r="O213" s="62"/>
      <c r="P213" s="35" t="s">
        <v>40</v>
      </c>
      <c r="Q213" s="190" t="str">
        <f>IF(D205="","",D213/J213*M211)</f>
        <v/>
      </c>
      <c r="R213" s="190"/>
      <c r="S213" s="190"/>
      <c r="T213" s="191"/>
      <c r="U213" s="6"/>
    </row>
    <row r="214" spans="2:21" x14ac:dyDescent="0.25">
      <c r="B214" s="37"/>
      <c r="C214" s="19"/>
      <c r="D214" s="19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 t="s">
        <v>13</v>
      </c>
      <c r="S214" s="5"/>
      <c r="T214" s="5"/>
      <c r="U214" s="6"/>
    </row>
    <row r="215" spans="2:21" x14ac:dyDescent="0.25">
      <c r="B215" s="37"/>
      <c r="C215" s="19"/>
      <c r="D215" s="19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6"/>
    </row>
    <row r="216" spans="2:21" x14ac:dyDescent="0.25">
      <c r="B216" s="37"/>
      <c r="C216" s="19"/>
      <c r="D216" s="19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68" t="s">
        <v>14</v>
      </c>
      <c r="Q216" s="68"/>
      <c r="R216" s="68"/>
      <c r="S216" s="68"/>
      <c r="T216" s="68"/>
      <c r="U216" s="6"/>
    </row>
    <row r="217" spans="2:21" x14ac:dyDescent="0.25">
      <c r="B217" s="37"/>
      <c r="C217" s="19"/>
      <c r="D217" s="19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160" t="s">
        <v>27</v>
      </c>
      <c r="Q217" s="154" t="str">
        <f>IF(D205="","",IF(Q205&gt;=365,"開業日数が1年以上の場合はこの方式は選択できません",IF(Q205&lt;30,25000,IF(Q213&gt;=75000,75000,IF(Q213&lt;=25000,25000,ROUNDUP(Q213,-3))))))</f>
        <v/>
      </c>
      <c r="R217" s="154"/>
      <c r="S217" s="154"/>
      <c r="T217" s="155"/>
      <c r="U217" s="6"/>
    </row>
    <row r="218" spans="2:21" x14ac:dyDescent="0.25">
      <c r="B218" s="37"/>
      <c r="C218" s="19"/>
      <c r="D218" s="19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161"/>
      <c r="Q218" s="156"/>
      <c r="R218" s="156"/>
      <c r="S218" s="156"/>
      <c r="T218" s="157"/>
      <c r="U218" s="6"/>
    </row>
    <row r="219" spans="2:21" x14ac:dyDescent="0.25">
      <c r="B219" s="37"/>
      <c r="C219" s="19"/>
      <c r="D219" s="19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62"/>
      <c r="Q219" s="158"/>
      <c r="R219" s="158"/>
      <c r="S219" s="158"/>
      <c r="T219" s="159"/>
      <c r="U219" s="6"/>
    </row>
    <row r="220" spans="2:21" x14ac:dyDescent="0.25">
      <c r="B220" s="37"/>
      <c r="C220" s="19"/>
      <c r="D220" s="19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8"/>
      <c r="R220" s="5"/>
      <c r="S220" s="5"/>
      <c r="T220" s="5"/>
      <c r="U220" s="6"/>
    </row>
    <row r="221" spans="2:21" x14ac:dyDescent="0.25">
      <c r="B221" s="37"/>
      <c r="C221" s="19"/>
      <c r="D221" s="19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6"/>
    </row>
    <row r="222" spans="2:21" x14ac:dyDescent="0.25">
      <c r="B222" s="37"/>
      <c r="C222" s="68" t="s">
        <v>14</v>
      </c>
      <c r="D222" s="68"/>
      <c r="E222" s="68"/>
      <c r="F222" s="68"/>
      <c r="G222" s="68"/>
      <c r="H222" s="76" t="s">
        <v>10</v>
      </c>
      <c r="I222" s="39"/>
      <c r="J222" s="69">
        <v>14</v>
      </c>
      <c r="K222" s="69"/>
      <c r="L222" s="69"/>
      <c r="M222" s="69"/>
      <c r="N222" s="69"/>
      <c r="O222" s="189" t="s">
        <v>11</v>
      </c>
      <c r="P222" s="70" t="s">
        <v>95</v>
      </c>
      <c r="Q222" s="71"/>
      <c r="R222" s="71"/>
      <c r="S222" s="71"/>
      <c r="T222" s="72"/>
      <c r="U222" s="6"/>
    </row>
    <row r="223" spans="2:21" ht="15.75" customHeight="1" x14ac:dyDescent="0.25">
      <c r="B223" s="37"/>
      <c r="C223" s="93" t="s">
        <v>27</v>
      </c>
      <c r="D223" s="154" t="str">
        <f>Q217</f>
        <v/>
      </c>
      <c r="E223" s="154"/>
      <c r="F223" s="154"/>
      <c r="G223" s="155"/>
      <c r="H223" s="76"/>
      <c r="I223" s="39"/>
      <c r="J223" s="69"/>
      <c r="K223" s="69"/>
      <c r="L223" s="69"/>
      <c r="M223" s="69"/>
      <c r="N223" s="69"/>
      <c r="O223" s="189"/>
      <c r="P223" s="93" t="s">
        <v>28</v>
      </c>
      <c r="Q223" s="154" t="str">
        <f>IF(D205="","",IF(D223="開業日数が1年以上の場合はこの方式は選択できません","開業日数が1年以上の場合はこの方式は選択できません",D223*J222))</f>
        <v/>
      </c>
      <c r="R223" s="154"/>
      <c r="S223" s="154"/>
      <c r="T223" s="155"/>
      <c r="U223" s="6"/>
    </row>
    <row r="224" spans="2:21" x14ac:dyDescent="0.25">
      <c r="B224" s="37"/>
      <c r="C224" s="76"/>
      <c r="D224" s="156"/>
      <c r="E224" s="156"/>
      <c r="F224" s="156"/>
      <c r="G224" s="157"/>
      <c r="H224" s="76"/>
      <c r="I224" s="5"/>
      <c r="J224" s="69"/>
      <c r="K224" s="69"/>
      <c r="L224" s="69"/>
      <c r="M224" s="69"/>
      <c r="N224" s="69"/>
      <c r="O224" s="189"/>
      <c r="P224" s="76"/>
      <c r="Q224" s="156"/>
      <c r="R224" s="156"/>
      <c r="S224" s="156"/>
      <c r="T224" s="157"/>
      <c r="U224" s="6"/>
    </row>
    <row r="225" spans="2:21" x14ac:dyDescent="0.25">
      <c r="B225" s="37"/>
      <c r="C225" s="96"/>
      <c r="D225" s="158"/>
      <c r="E225" s="158"/>
      <c r="F225" s="158"/>
      <c r="G225" s="159"/>
      <c r="H225" s="76"/>
      <c r="I225" s="5"/>
      <c r="J225" s="69"/>
      <c r="K225" s="69"/>
      <c r="L225" s="69"/>
      <c r="M225" s="69"/>
      <c r="N225" s="69"/>
      <c r="O225" s="189"/>
      <c r="P225" s="96"/>
      <c r="Q225" s="158"/>
      <c r="R225" s="158"/>
      <c r="S225" s="158"/>
      <c r="T225" s="159"/>
      <c r="U225" s="6"/>
    </row>
    <row r="226" spans="2:21" x14ac:dyDescent="0.25">
      <c r="B226" s="37"/>
      <c r="C226" s="19"/>
      <c r="D226" s="19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 t="s">
        <v>96</v>
      </c>
      <c r="Q226" s="5"/>
      <c r="R226" s="5"/>
      <c r="S226" s="5"/>
      <c r="T226" s="5"/>
      <c r="U226" s="6"/>
    </row>
    <row r="227" spans="2:21" x14ac:dyDescent="0.25">
      <c r="B227" s="37"/>
      <c r="C227" s="19"/>
      <c r="D227" s="19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 t="s">
        <v>52</v>
      </c>
      <c r="Q227" s="5"/>
      <c r="R227" s="5"/>
      <c r="S227" s="5"/>
      <c r="T227" s="5"/>
      <c r="U227" s="6"/>
    </row>
    <row r="228" spans="2:21" x14ac:dyDescent="0.25">
      <c r="B228" s="37"/>
      <c r="C228" s="19"/>
      <c r="D228" s="19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 t="s">
        <v>57</v>
      </c>
      <c r="Q228" s="5"/>
      <c r="R228" s="5"/>
      <c r="S228" s="5"/>
      <c r="T228" s="5"/>
      <c r="U228" s="6"/>
    </row>
    <row r="229" spans="2:21" x14ac:dyDescent="0.25">
      <c r="B229" s="37"/>
      <c r="C229" s="55"/>
      <c r="D229" s="5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6"/>
    </row>
    <row r="230" spans="2:21" x14ac:dyDescent="0.25">
      <c r="B230" s="37"/>
      <c r="C230" s="19"/>
      <c r="D230" s="19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6"/>
    </row>
    <row r="231" spans="2:21" x14ac:dyDescent="0.25">
      <c r="B231" s="37"/>
      <c r="C231" s="55"/>
      <c r="D231" s="5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6"/>
    </row>
    <row r="232" spans="2:21" x14ac:dyDescent="0.25">
      <c r="B232" s="37"/>
      <c r="C232" s="19"/>
      <c r="D232" s="19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6"/>
    </row>
    <row r="233" spans="2:21" x14ac:dyDescent="0.25">
      <c r="B233" s="24"/>
      <c r="C233" s="28"/>
      <c r="D233" s="2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</row>
    <row r="234" spans="2:21" x14ac:dyDescent="0.25">
      <c r="C234" s="2"/>
      <c r="D234" s="2"/>
    </row>
  </sheetData>
  <mergeCells count="147">
    <mergeCell ref="J222:N225"/>
    <mergeCell ref="C35:I36"/>
    <mergeCell ref="K35:M36"/>
    <mergeCell ref="R35:T36"/>
    <mergeCell ref="J160:K160"/>
    <mergeCell ref="Q160:T160"/>
    <mergeCell ref="P163:T163"/>
    <mergeCell ref="P164:P166"/>
    <mergeCell ref="Q164:T166"/>
    <mergeCell ref="C222:G222"/>
    <mergeCell ref="P222:T222"/>
    <mergeCell ref="C150:G151"/>
    <mergeCell ref="I150:N151"/>
    <mergeCell ref="P150:T151"/>
    <mergeCell ref="D223:G225"/>
    <mergeCell ref="Q223:T225"/>
    <mergeCell ref="P223:P225"/>
    <mergeCell ref="C223:C225"/>
    <mergeCell ref="H222:H225"/>
    <mergeCell ref="O222:O225"/>
    <mergeCell ref="L211:L213"/>
    <mergeCell ref="M211:N213"/>
    <mergeCell ref="P211:T212"/>
    <mergeCell ref="Q213:T213"/>
    <mergeCell ref="P216:T216"/>
    <mergeCell ref="Q217:T219"/>
    <mergeCell ref="P217:P219"/>
    <mergeCell ref="G23:I24"/>
    <mergeCell ref="C2:T2"/>
    <mergeCell ref="C6:T6"/>
    <mergeCell ref="C19:E20"/>
    <mergeCell ref="C10:T10"/>
    <mergeCell ref="C193:T193"/>
    <mergeCell ref="D205:G205"/>
    <mergeCell ref="C203:G204"/>
    <mergeCell ref="P203:T204"/>
    <mergeCell ref="Q205:T205"/>
    <mergeCell ref="I203:N204"/>
    <mergeCell ref="J205:N205"/>
    <mergeCell ref="E29:G29"/>
    <mergeCell ref="E30:I30"/>
    <mergeCell ref="R40:T40"/>
    <mergeCell ref="S41:T41"/>
    <mergeCell ref="C44:E44"/>
    <mergeCell ref="D45:E45"/>
    <mergeCell ref="G44:G45"/>
    <mergeCell ref="I44:M45"/>
    <mergeCell ref="P44:T44"/>
    <mergeCell ref="Q45:T45"/>
    <mergeCell ref="N44:N45"/>
    <mergeCell ref="N35:N37"/>
    <mergeCell ref="Q35:Q37"/>
    <mergeCell ref="S37:T37"/>
    <mergeCell ref="D37:I37"/>
    <mergeCell ref="J35:J37"/>
    <mergeCell ref="K37:M37"/>
    <mergeCell ref="C190:T190"/>
    <mergeCell ref="C101:T101"/>
    <mergeCell ref="C102:T102"/>
    <mergeCell ref="O110:O112"/>
    <mergeCell ref="Q112:T112"/>
    <mergeCell ref="C110:G111"/>
    <mergeCell ref="I110:N111"/>
    <mergeCell ref="P110:T111"/>
    <mergeCell ref="D112:G112"/>
    <mergeCell ref="H110:H112"/>
    <mergeCell ref="J112:N112"/>
    <mergeCell ref="P169:T169"/>
    <mergeCell ref="D170:G170"/>
    <mergeCell ref="Q170:T170"/>
    <mergeCell ref="D152:G152"/>
    <mergeCell ref="J152:N152"/>
    <mergeCell ref="K58:S58"/>
    <mergeCell ref="E60:I60"/>
    <mergeCell ref="C211:G212"/>
    <mergeCell ref="D213:G213"/>
    <mergeCell ref="H211:H213"/>
    <mergeCell ref="O211:O213"/>
    <mergeCell ref="J213:K213"/>
    <mergeCell ref="I211:K212"/>
    <mergeCell ref="C169:G169"/>
    <mergeCell ref="H169:H170"/>
    <mergeCell ref="J169:N170"/>
    <mergeCell ref="O169:O170"/>
    <mergeCell ref="C144:T145"/>
    <mergeCell ref="O115:O117"/>
    <mergeCell ref="P115:T116"/>
    <mergeCell ref="Q152:T152"/>
    <mergeCell ref="C158:G159"/>
    <mergeCell ref="H158:H160"/>
    <mergeCell ref="I158:K159"/>
    <mergeCell ref="L158:L160"/>
    <mergeCell ref="M158:N160"/>
    <mergeCell ref="O158:O160"/>
    <mergeCell ref="P158:T159"/>
    <mergeCell ref="D160:G160"/>
    <mergeCell ref="S19:T24"/>
    <mergeCell ref="K105:M106"/>
    <mergeCell ref="Q70:T70"/>
    <mergeCell ref="O35:P37"/>
    <mergeCell ref="C73:G73"/>
    <mergeCell ref="D74:G74"/>
    <mergeCell ref="H73:H74"/>
    <mergeCell ref="J73:N74"/>
    <mergeCell ref="O73:O74"/>
    <mergeCell ref="P73:T73"/>
    <mergeCell ref="Q74:T74"/>
    <mergeCell ref="P65:T65"/>
    <mergeCell ref="Q66:T66"/>
    <mergeCell ref="P69:T69"/>
    <mergeCell ref="I65:J66"/>
    <mergeCell ref="K65:K66"/>
    <mergeCell ref="O65:O66"/>
    <mergeCell ref="L65:L66"/>
    <mergeCell ref="M65:N66"/>
    <mergeCell ref="C65:G65"/>
    <mergeCell ref="D66:G66"/>
    <mergeCell ref="H65:H66"/>
    <mergeCell ref="C98:T98"/>
    <mergeCell ref="C52:T52"/>
    <mergeCell ref="Q117:T117"/>
    <mergeCell ref="P120:T121"/>
    <mergeCell ref="Q122:T122"/>
    <mergeCell ref="K115:K117"/>
    <mergeCell ref="L115:L117"/>
    <mergeCell ref="M115:N117"/>
    <mergeCell ref="C115:G116"/>
    <mergeCell ref="D117:G117"/>
    <mergeCell ref="H115:H117"/>
    <mergeCell ref="I115:J117"/>
    <mergeCell ref="O125:O126"/>
    <mergeCell ref="P125:T125"/>
    <mergeCell ref="Q126:T126"/>
    <mergeCell ref="C130:G130"/>
    <mergeCell ref="H130:H131"/>
    <mergeCell ref="J130:N131"/>
    <mergeCell ref="O130:O131"/>
    <mergeCell ref="P130:T130"/>
    <mergeCell ref="D131:G131"/>
    <mergeCell ref="Q131:T131"/>
    <mergeCell ref="H125:H126"/>
    <mergeCell ref="I125:J126"/>
    <mergeCell ref="K125:K126"/>
    <mergeCell ref="L125:L126"/>
    <mergeCell ref="M125:N126"/>
    <mergeCell ref="C125:G125"/>
    <mergeCell ref="D126:G126"/>
  </mergeCells>
  <phoneticPr fontId="1"/>
  <dataValidations disablePrompts="1" count="1">
    <dataValidation type="list" allowBlank="1" showInputMessage="1" showErrorMessage="1" sqref="K37:M37" xr:uid="{00000000-0002-0000-0000-000000000000}">
      <formula1>$Y$34:$Y$35</formula1>
    </dataValidation>
  </dataValidations>
  <hyperlinks>
    <hyperlink ref="M29:V29" location="Sheet1!A52" display="　※4月・5月合計方式(P2)も選択可能です" xr:uid="{00000000-0004-0000-0000-000000000000}"/>
    <hyperlink ref="E30" location="Sheet1!A98" display="売上高減少方式(P3)も選択可能です" xr:uid="{00000000-0004-0000-0000-000001000000}"/>
    <hyperlink ref="C19:E20" location="Sheet1!A191" display="P5へお進みください" xr:uid="{00000000-0004-0000-0000-000002000000}"/>
    <hyperlink ref="G23:I24" location="Sheet1!A148" display="P4へお進みください" xr:uid="{00000000-0004-0000-0000-000003000000}"/>
    <hyperlink ref="K58:S58" location="Sheet1!A6" display="　※年間売上高方式（Ｐ1）も選択可能です" xr:uid="{00000000-0004-0000-0000-000004000000}"/>
    <hyperlink ref="E60:I60" location="Sheet1!A101" display="売上高減少方式(P3)も選択可能です。" xr:uid="{00000000-0004-0000-0000-000005000000}"/>
    <hyperlink ref="M59:T59" location="Sheet1!A52" display="　※4月・5月合計方式(P2)も選択可能です" xr:uid="{00000000-0004-0000-0000-000006000000}"/>
    <hyperlink ref="S19:T24" location="Sheet1!A100" display="Sheet1!A100" xr:uid="{00000000-0004-0000-0000-000007000000}"/>
    <hyperlink ref="E29:G29" location="Sheet1!A52" display="9月方式(P2)、" xr:uid="{00000000-0004-0000-0000-000008000000}"/>
  </hyperlink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&amp;C&amp;"ＭＳ ゴシック,標準"&amp;22五泉市：令和３年９月３日～９月16日分&amp;R&amp;"-,太字"&amp;48©</oddHeader>
    <oddFooter>&amp;C&amp;P</oddFooter>
  </headerFooter>
  <rowBreaks count="4" manualBreakCount="4">
    <brk id="49" max="21" man="1"/>
    <brk id="95" max="21" man="1"/>
    <brk id="141" max="21" man="1"/>
    <brk id="187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285750</xdr:colOff>
                    <xdr:row>29</xdr:row>
                    <xdr:rowOff>76200</xdr:rowOff>
                  </from>
                  <to>
                    <xdr:col>21</xdr:col>
                    <xdr:colOff>47625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285750</xdr:colOff>
                    <xdr:row>59</xdr:row>
                    <xdr:rowOff>76200</xdr:rowOff>
                  </from>
                  <to>
                    <xdr:col>21</xdr:col>
                    <xdr:colOff>47625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196</xdr:row>
                    <xdr:rowOff>76200</xdr:rowOff>
                  </from>
                  <to>
                    <xdr:col>13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2021-09-14T06:37:21Z</dcterms:modified>
</cp:coreProperties>
</file>